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gens_01\sciebo\02 projects\01_MVA\08 Webseite\04 Excel example\06 Factor analysis\"/>
    </mc:Choice>
  </mc:AlternateContent>
  <bookViews>
    <workbookView xWindow="0" yWindow="0" windowWidth="38400" windowHeight="17700"/>
  </bookViews>
  <sheets>
    <sheet name="disclaimer" sheetId="3" r:id="rId1"/>
    <sheet name="Inhaltsverzeichnis" sheetId="2" r:id="rId2"/>
    <sheet name="Daten" sheetId="1" r:id="rId3"/>
    <sheet name="Berechnen der Korelationsmatrix" sheetId="5" r:id="rId4"/>
    <sheet name="Eignung der Daten" sheetId="4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4" l="1"/>
  <c r="D2" i="4"/>
  <c r="E2" i="4"/>
  <c r="F2" i="4"/>
  <c r="D3" i="4"/>
  <c r="E3" i="4"/>
  <c r="F3" i="4"/>
  <c r="E4" i="4"/>
  <c r="F4" i="4"/>
  <c r="F5" i="4"/>
  <c r="I47" i="5"/>
  <c r="J47" i="5"/>
  <c r="K47" i="5"/>
  <c r="L47" i="5"/>
  <c r="M47" i="5"/>
  <c r="I48" i="5"/>
  <c r="J48" i="5"/>
  <c r="K48" i="5"/>
  <c r="L48" i="5"/>
  <c r="M48" i="5"/>
  <c r="I49" i="5"/>
  <c r="J49" i="5"/>
  <c r="K49" i="5"/>
  <c r="L49" i="5"/>
  <c r="M49" i="5"/>
  <c r="I50" i="5"/>
  <c r="J50" i="5"/>
  <c r="K50" i="5"/>
  <c r="L50" i="5"/>
  <c r="M50" i="5"/>
  <c r="J46" i="5"/>
  <c r="K46" i="5"/>
  <c r="L46" i="5"/>
  <c r="M46" i="5"/>
  <c r="I46" i="5"/>
  <c r="C34" i="5" l="1"/>
  <c r="D34" i="5"/>
  <c r="E34" i="5"/>
  <c r="F34" i="5"/>
  <c r="B34" i="5"/>
  <c r="C33" i="5"/>
  <c r="D33" i="5"/>
  <c r="E33" i="5"/>
  <c r="F33" i="5"/>
  <c r="B33" i="5"/>
  <c r="L11" i="5" l="1"/>
  <c r="L19" i="5"/>
  <c r="L27" i="5"/>
  <c r="L5" i="5"/>
  <c r="L13" i="5"/>
  <c r="L21" i="5"/>
  <c r="L3" i="5"/>
  <c r="L22" i="5"/>
  <c r="L30" i="5"/>
  <c r="L8" i="5"/>
  <c r="L16" i="5"/>
  <c r="L24" i="5"/>
  <c r="L32" i="5"/>
  <c r="L29" i="5"/>
  <c r="L14" i="5"/>
  <c r="L10" i="5"/>
  <c r="L18" i="5"/>
  <c r="L26" i="5"/>
  <c r="L4" i="5"/>
  <c r="L20" i="5"/>
  <c r="L17" i="5"/>
  <c r="L25" i="5"/>
  <c r="L6" i="5"/>
  <c r="L7" i="5"/>
  <c r="L15" i="5"/>
  <c r="L23" i="5"/>
  <c r="L31" i="5"/>
  <c r="L12" i="5"/>
  <c r="L28" i="5"/>
  <c r="L9" i="5"/>
  <c r="K8" i="5"/>
  <c r="K16" i="5"/>
  <c r="K24" i="5"/>
  <c r="K32" i="5"/>
  <c r="K10" i="5"/>
  <c r="K18" i="5"/>
  <c r="K14" i="5"/>
  <c r="K27" i="5"/>
  <c r="K5" i="5"/>
  <c r="K13" i="5"/>
  <c r="K21" i="5"/>
  <c r="K29" i="5"/>
  <c r="K26" i="5"/>
  <c r="K30" i="5"/>
  <c r="K19" i="5"/>
  <c r="K7" i="5"/>
  <c r="K15" i="5"/>
  <c r="K23" i="5"/>
  <c r="K31" i="5"/>
  <c r="K17" i="5"/>
  <c r="K11" i="5"/>
  <c r="K4" i="5"/>
  <c r="K12" i="5"/>
  <c r="K20" i="5"/>
  <c r="K28" i="5"/>
  <c r="K3" i="5"/>
  <c r="K9" i="5"/>
  <c r="K25" i="5"/>
  <c r="K6" i="5"/>
  <c r="K22" i="5"/>
  <c r="J5" i="5"/>
  <c r="J13" i="5"/>
  <c r="J21" i="5"/>
  <c r="J29" i="5"/>
  <c r="J7" i="5"/>
  <c r="J31" i="5"/>
  <c r="J11" i="5"/>
  <c r="J27" i="5"/>
  <c r="J10" i="5"/>
  <c r="J18" i="5"/>
  <c r="J26" i="5"/>
  <c r="J15" i="5"/>
  <c r="J23" i="5"/>
  <c r="J19" i="5"/>
  <c r="J8" i="5"/>
  <c r="J24" i="5"/>
  <c r="J4" i="5"/>
  <c r="J12" i="5"/>
  <c r="J20" i="5"/>
  <c r="J28" i="5"/>
  <c r="J3" i="5"/>
  <c r="J14" i="5"/>
  <c r="J30" i="5"/>
  <c r="J16" i="5"/>
  <c r="J32" i="5"/>
  <c r="J9" i="5"/>
  <c r="J17" i="5"/>
  <c r="J25" i="5"/>
  <c r="J6" i="5"/>
  <c r="J22" i="5"/>
  <c r="I10" i="5"/>
  <c r="I18" i="5"/>
  <c r="I26" i="5"/>
  <c r="I4" i="5"/>
  <c r="I28" i="5"/>
  <c r="I8" i="5"/>
  <c r="I5" i="5"/>
  <c r="I13" i="5"/>
  <c r="I3" i="5"/>
  <c r="I7" i="5"/>
  <c r="I15" i="5"/>
  <c r="I23" i="5"/>
  <c r="I31" i="5"/>
  <c r="I12" i="5"/>
  <c r="I20" i="5"/>
  <c r="I24" i="5"/>
  <c r="I29" i="5"/>
  <c r="I9" i="5"/>
  <c r="I17" i="5"/>
  <c r="I25" i="5"/>
  <c r="I11" i="5"/>
  <c r="I27" i="5"/>
  <c r="I32" i="5"/>
  <c r="I21" i="5"/>
  <c r="I6" i="5"/>
  <c r="I14" i="5"/>
  <c r="I22" i="5"/>
  <c r="I30" i="5"/>
  <c r="I19" i="5"/>
  <c r="I16" i="5"/>
  <c r="M6" i="5"/>
  <c r="M14" i="5"/>
  <c r="M22" i="5"/>
  <c r="M30" i="5"/>
  <c r="M16" i="5"/>
  <c r="M24" i="5"/>
  <c r="M20" i="5"/>
  <c r="M3" i="5"/>
  <c r="M9" i="5"/>
  <c r="M17" i="5"/>
  <c r="M11" i="5"/>
  <c r="M19" i="5"/>
  <c r="M27" i="5"/>
  <c r="M8" i="5"/>
  <c r="M32" i="5"/>
  <c r="M4" i="5"/>
  <c r="M12" i="5"/>
  <c r="M5" i="5"/>
  <c r="M13" i="5"/>
  <c r="M21" i="5"/>
  <c r="M29" i="5"/>
  <c r="M7" i="5"/>
  <c r="M23" i="5"/>
  <c r="M25" i="5"/>
  <c r="M10" i="5"/>
  <c r="M18" i="5"/>
  <c r="M26" i="5"/>
  <c r="M15" i="5"/>
  <c r="M31" i="5"/>
  <c r="M28" i="5"/>
  <c r="F42" i="4"/>
  <c r="E42" i="4"/>
  <c r="E45" i="4"/>
  <c r="D42" i="4"/>
  <c r="D44" i="4"/>
  <c r="D45" i="4"/>
  <c r="C43" i="4"/>
  <c r="C44" i="4"/>
  <c r="C45" i="4"/>
  <c r="B42" i="4"/>
  <c r="B43" i="4"/>
  <c r="B44" i="4"/>
  <c r="B45" i="4"/>
  <c r="E29" i="4"/>
  <c r="D28" i="4"/>
  <c r="D29" i="4"/>
  <c r="C27" i="4"/>
  <c r="C28" i="4"/>
  <c r="C29" i="4"/>
  <c r="B26" i="4"/>
  <c r="B27" i="4"/>
  <c r="B28" i="4"/>
  <c r="B29" i="4"/>
  <c r="F36" i="4"/>
  <c r="F44" i="4" s="1"/>
  <c r="F35" i="4"/>
  <c r="F43" i="4" s="1"/>
  <c r="E35" i="4"/>
  <c r="E43" i="4" s="1"/>
  <c r="F33" i="4"/>
  <c r="F41" i="4" s="1"/>
  <c r="E33" i="4"/>
  <c r="E41" i="4" s="1"/>
  <c r="D33" i="4"/>
  <c r="D41" i="4" s="1"/>
  <c r="C33" i="4"/>
  <c r="C41" i="4" s="1"/>
  <c r="B51" i="4" l="1"/>
  <c r="M34" i="5"/>
  <c r="M33" i="5"/>
  <c r="K34" i="5"/>
  <c r="K33" i="5"/>
  <c r="L34" i="5"/>
  <c r="L33" i="5"/>
  <c r="I33" i="5"/>
  <c r="I34" i="5"/>
  <c r="I39" i="5" a="1"/>
  <c r="J33" i="5"/>
  <c r="J34" i="5"/>
  <c r="F28" i="4"/>
  <c r="F27" i="4"/>
  <c r="E27" i="4"/>
  <c r="F26" i="4"/>
  <c r="E26" i="4"/>
  <c r="D26" i="4"/>
  <c r="F25" i="4"/>
  <c r="E25" i="4"/>
  <c r="D25" i="4"/>
  <c r="B53" i="4" s="1"/>
  <c r="C25" i="4"/>
  <c r="B52" i="4" s="1"/>
  <c r="B55" i="4" l="1"/>
  <c r="B54" i="4"/>
  <c r="J39" i="5"/>
  <c r="J40" i="5"/>
  <c r="K41" i="5"/>
  <c r="L39" i="5"/>
  <c r="J43" i="5"/>
  <c r="M39" i="5"/>
  <c r="L42" i="5"/>
  <c r="L41" i="5"/>
  <c r="J42" i="5"/>
  <c r="I41" i="5"/>
  <c r="I40" i="5"/>
  <c r="I39" i="5"/>
  <c r="K39" i="5"/>
  <c r="L40" i="5"/>
  <c r="M40" i="5"/>
  <c r="M41" i="5"/>
  <c r="I43" i="5"/>
  <c r="J41" i="5"/>
  <c r="M43" i="5"/>
  <c r="L43" i="5"/>
  <c r="K42" i="5"/>
  <c r="K40" i="5"/>
  <c r="K43" i="5"/>
  <c r="I42" i="5"/>
  <c r="M42" i="5"/>
  <c r="B48" i="4"/>
  <c r="B16" i="4"/>
  <c r="B19" i="4" s="1"/>
</calcChain>
</file>

<file path=xl/sharedStrings.xml><?xml version="1.0" encoding="utf-8"?>
<sst xmlns="http://schemas.openxmlformats.org/spreadsheetml/2006/main" count="115" uniqueCount="52">
  <si>
    <t>Under the following terms:</t>
  </si>
  <si>
    <t>Kaiser-Meyer-Olkin</t>
  </si>
  <si>
    <t>MSA</t>
  </si>
  <si>
    <t>KMO</t>
  </si>
  <si>
    <t>Bartlett test</t>
  </si>
  <si>
    <t>Z' x Z</t>
  </si>
  <si>
    <t>Diese Excel-Tabelle ist Zusatzmaterial zum Buch "Multivariate Analysemethoden - Eine anwendungsorientierte Einführung".</t>
  </si>
  <si>
    <t>von Klaus Backhaus, Bernd Erichson, Sonja Gensler, Rolf Weiber, and Thomas Weiber, 2021, Springer.</t>
  </si>
  <si>
    <t>Die Excel-Tabelle ist unter der CC BY-NC-SA-Lizenz veröffentlicht.</t>
  </si>
  <si>
    <t>Es steht Ihnen frei:</t>
  </si>
  <si>
    <t>Teilen</t>
  </si>
  <si>
    <t>Das Material in einem beliebigen Medium oder Format zu kopieren und weiterzuverbreiten</t>
  </si>
  <si>
    <t>Anpassen</t>
  </si>
  <si>
    <t>Das Material darf neu zusammengestellt, umgestaltet und bearbeitet werden.</t>
  </si>
  <si>
    <t>Namensnennung</t>
  </si>
  <si>
    <t>Der Name des ursprünglichen Urhebers muss genannt werden (Backhaus et al. (2021), Multivariate Analysemethoden, Springer)</t>
  </si>
  <si>
    <t>Nicht-kommerziell</t>
  </si>
  <si>
    <t>Die Weiterverwendung darf nur nicht-kommerziellen Zwecken dienen</t>
  </si>
  <si>
    <t>Weitergabe unter gleichen Bedingungen</t>
  </si>
  <si>
    <t>Bei einer Bearbeitung muss das neu entstandene Werk unter denselben Bedingungen veröffentlicht werden wie das ursprüngliche Werk.</t>
  </si>
  <si>
    <t>Daten</t>
  </si>
  <si>
    <t>Berechnung der Korrelationsmatrix</t>
  </si>
  <si>
    <t>Eignung der Daten</t>
  </si>
  <si>
    <t>Excel-Blatt</t>
  </si>
  <si>
    <t>Beschreibung</t>
  </si>
  <si>
    <t>Excel-Blatt beinhaltet die Daten für jede einzelne Beobachtung</t>
  </si>
  <si>
    <t>Excel-Blatt illustriert die Berechnung der Korrelationsmatrix basierend auf Gleichung 7.1 im Buch</t>
  </si>
  <si>
    <t>Excel-Blatt illustriert die Berechnung von KMO und MSA</t>
  </si>
  <si>
    <t>Person</t>
  </si>
  <si>
    <t>milchig</t>
  </si>
  <si>
    <t>schmelzend</t>
  </si>
  <si>
    <t>künstlich</t>
  </si>
  <si>
    <t>fruchtig</t>
  </si>
  <si>
    <t>erfrischend</t>
  </si>
  <si>
    <t>Matrix der Ausgangsdaten</t>
  </si>
  <si>
    <t>Mittelwert</t>
  </si>
  <si>
    <t>Std.abw.</t>
  </si>
  <si>
    <t>Korrelationsmatrix</t>
  </si>
  <si>
    <t>Standardisierte Datenmatrix (Z)</t>
  </si>
  <si>
    <t>transponierte Matrix der standardisierten Ausgangsdatenmatrix (Z')</t>
  </si>
  <si>
    <t>Sie können die Korrelationsmatrix entweder selbst berechnen oder das Excel Analysis ToolPak Add-In verwenden.</t>
  </si>
  <si>
    <t>Dieses Add-In ist in allen Versionen von Excel 2003 bis Excel 2019 verfügbar, ist aber nicht standardmäßig aktiviert.</t>
  </si>
  <si>
    <t>Wenn Sie es noch nicht aktiviert haben, aktivieren Sie das ToolPak.</t>
  </si>
  <si>
    <t>Für mehr Informationen: https://support.microsoft.com/de-de/office/laden-der-analyse-toolpak-in-excel-6a63e598-cd6d-42e3-9317-6b40ba1a66b4</t>
  </si>
  <si>
    <t>Determinante</t>
  </si>
  <si>
    <t>Zahl der Beobachtungen</t>
  </si>
  <si>
    <t>Zahl der Variablen</t>
  </si>
  <si>
    <t>Chi2</t>
  </si>
  <si>
    <t>Schritte um KMO und MSA zu berechnen</t>
  </si>
  <si>
    <t>quadrierte Korrelationen</t>
  </si>
  <si>
    <t>partielle Korrelationsmatrix (mit SPSS berechnet)</t>
  </si>
  <si>
    <t>quadrierte partielle Korrelationen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</si>
</sst>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0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6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u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13235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6BA226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3" borderId="0" xfId="0" applyFill="1"/>
    <xf numFmtId="0" fontId="8" fillId="3" borderId="0" xfId="0" applyFont="1" applyFill="1"/>
    <xf numFmtId="0" fontId="0" fillId="0" borderId="0" xfId="0" applyFill="1" applyBorder="1" applyAlignment="1"/>
    <xf numFmtId="164" fontId="0" fillId="0" borderId="0" xfId="0" applyNumberFormat="1" applyFill="1" applyBorder="1" applyAlignment="1"/>
    <xf numFmtId="0" fontId="0" fillId="0" borderId="0" xfId="0" applyFill="1"/>
    <xf numFmtId="0" fontId="0" fillId="4" borderId="0" xfId="0" applyFill="1"/>
    <xf numFmtId="0" fontId="1" fillId="0" borderId="0" xfId="0" applyFont="1" applyFill="1"/>
    <xf numFmtId="0" fontId="1" fillId="2" borderId="0" xfId="0" applyFont="1" applyFill="1"/>
    <xf numFmtId="165" fontId="0" fillId="0" borderId="0" xfId="0" applyNumberFormat="1"/>
    <xf numFmtId="164" fontId="0" fillId="0" borderId="0" xfId="0" applyNumberFormat="1"/>
    <xf numFmtId="2" fontId="0" fillId="0" borderId="0" xfId="0" applyNumberFormat="1"/>
    <xf numFmtId="1" fontId="0" fillId="0" borderId="0" xfId="0" applyNumberFormat="1"/>
    <xf numFmtId="0" fontId="0" fillId="2" borderId="0" xfId="0" applyFill="1"/>
    <xf numFmtId="0" fontId="0" fillId="0" borderId="0" xfId="0" applyBorder="1"/>
    <xf numFmtId="164" fontId="0" fillId="0" borderId="0" xfId="0" applyNumberFormat="1" applyFont="1"/>
    <xf numFmtId="0" fontId="1" fillId="4" borderId="0" xfId="0" applyFont="1" applyFill="1" applyBorder="1" applyAlignment="1"/>
    <xf numFmtId="0" fontId="0" fillId="4" borderId="0" xfId="0" applyFill="1" applyBorder="1"/>
    <xf numFmtId="0" fontId="1" fillId="4" borderId="0" xfId="0" applyFont="1" applyFill="1"/>
    <xf numFmtId="164" fontId="0" fillId="4" borderId="0" xfId="0" applyNumberFormat="1" applyFill="1"/>
    <xf numFmtId="0" fontId="1" fillId="2" borderId="0" xfId="0" applyFont="1" applyFill="1" applyBorder="1" applyAlignment="1"/>
    <xf numFmtId="2" fontId="0" fillId="0" borderId="0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0" fontId="1" fillId="5" borderId="0" xfId="0" applyFont="1" applyFill="1"/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center" vertical="center" wrapText="1"/>
    </xf>
    <xf numFmtId="2" fontId="0" fillId="0" borderId="0" xfId="0" applyNumberFormat="1" applyFill="1" applyBorder="1" applyAlignment="1">
      <alignment horizontal="center"/>
    </xf>
    <xf numFmtId="2" fontId="0" fillId="0" borderId="0" xfId="0" applyNumberFormat="1" applyFill="1" applyAlignment="1">
      <alignment horizontal="center"/>
    </xf>
    <xf numFmtId="2" fontId="0" fillId="0" borderId="0" xfId="0" applyNumberFormat="1" applyFont="1" applyFill="1" applyAlignment="1">
      <alignment horizontal="right" vertical="center" wrapText="1" indent="3"/>
    </xf>
    <xf numFmtId="2" fontId="0" fillId="0" borderId="1" xfId="0" applyNumberFormat="1" applyFont="1" applyFill="1" applyBorder="1" applyAlignment="1">
      <alignment horizontal="right" vertical="center" wrapText="1" indent="3"/>
    </xf>
    <xf numFmtId="0" fontId="0" fillId="6" borderId="0" xfId="0" applyFill="1"/>
    <xf numFmtId="0" fontId="4" fillId="6" borderId="0" xfId="0" applyFont="1" applyFill="1"/>
    <xf numFmtId="0" fontId="5" fillId="6" borderId="0" xfId="0" applyFont="1" applyFill="1"/>
    <xf numFmtId="0" fontId="2" fillId="6" borderId="0" xfId="0" applyFont="1" applyFill="1"/>
    <xf numFmtId="0" fontId="6" fillId="6" borderId="0" xfId="0" applyFont="1" applyFill="1"/>
    <xf numFmtId="0" fontId="7" fillId="6" borderId="0" xfId="0" applyFont="1" applyFill="1"/>
    <xf numFmtId="0" fontId="8" fillId="6" borderId="0" xfId="0" applyFont="1" applyFill="1"/>
    <xf numFmtId="0" fontId="1" fillId="2" borderId="0" xfId="0" applyFont="1" applyFill="1" applyAlignment="1">
      <alignment horizontal="left"/>
    </xf>
    <xf numFmtId="0" fontId="1" fillId="6" borderId="0" xfId="0" applyFont="1" applyFill="1" applyBorder="1" applyAlignment="1">
      <alignment horizontal="left"/>
    </xf>
    <xf numFmtId="0" fontId="1" fillId="6" borderId="0" xfId="0" applyFont="1" applyFill="1" applyAlignment="1">
      <alignment horizontal="left"/>
    </xf>
    <xf numFmtId="0" fontId="0" fillId="6" borderId="0" xfId="0" applyFill="1" applyAlignment="1">
      <alignment horizontal="center"/>
    </xf>
    <xf numFmtId="0" fontId="1" fillId="6" borderId="0" xfId="0" applyFont="1" applyFill="1" applyAlignment="1">
      <alignment horizontal="center" vertical="center" wrapText="1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>
      <alignment horizontal="left" vertical="center" wrapText="1"/>
    </xf>
    <xf numFmtId="0" fontId="0" fillId="6" borderId="0" xfId="0" applyFont="1" applyFill="1" applyBorder="1" applyAlignment="1">
      <alignment horizont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/>
    <xf numFmtId="164" fontId="0" fillId="0" borderId="0" xfId="0" applyNumberFormat="1" applyFill="1"/>
    <xf numFmtId="0" fontId="1" fillId="6" borderId="0" xfId="0" applyFont="1" applyFill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6BA226"/>
      <color rgb="FFFF9F33"/>
      <color rgb="FF1323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9526</xdr:colOff>
      <xdr:row>1</xdr:row>
      <xdr:rowOff>0</xdr:rowOff>
    </xdr:from>
    <xdr:to>
      <xdr:col>0</xdr:col>
      <xdr:colOff>2366262</xdr:colOff>
      <xdr:row>16</xdr:row>
      <xdr:rowOff>168275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312088E7-853E-4A2D-A38A-40C507C64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190500"/>
          <a:ext cx="2356736" cy="3654425"/>
        </a:xfrm>
        <a:prstGeom prst="rect">
          <a:avLst/>
        </a:prstGeom>
      </xdr:spPr>
    </xdr:pic>
    <xdr:clientData/>
  </xdr:twoCellAnchor>
  <xdr:twoCellAnchor editAs="oneCell">
    <xdr:from>
      <xdr:col>14</xdr:col>
      <xdr:colOff>136071</xdr:colOff>
      <xdr:row>1</xdr:row>
      <xdr:rowOff>47625</xdr:rowOff>
    </xdr:from>
    <xdr:to>
      <xdr:col>15</xdr:col>
      <xdr:colOff>680357</xdr:colOff>
      <xdr:row>3</xdr:row>
      <xdr:rowOff>25400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A15E7C00-A232-4305-B2F3-A90ED9ABA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947446" y="238125"/>
          <a:ext cx="1306286" cy="434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18"/>
  <sheetViews>
    <sheetView tabSelected="1" workbookViewId="0">
      <selection activeCell="Z49" sqref="Z49"/>
    </sheetView>
  </sheetViews>
  <sheetFormatPr baseColWidth="10" defaultColWidth="11.42578125" defaultRowHeight="15" x14ac:dyDescent="0.25"/>
  <cols>
    <col min="1" max="1" width="37.7109375" style="8" customWidth="1"/>
    <col min="2" max="2" width="47.28515625" style="8" customWidth="1"/>
    <col min="3" max="16384" width="11.42578125" style="8"/>
  </cols>
  <sheetData>
    <row r="2" spans="2:16" x14ac:dyDescent="0.25"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</row>
    <row r="3" spans="2:16" ht="21" x14ac:dyDescent="0.35">
      <c r="B3" s="41" t="s">
        <v>6</v>
      </c>
      <c r="C3" s="42"/>
      <c r="D3" s="42"/>
      <c r="E3" s="42"/>
      <c r="F3" s="42"/>
      <c r="G3" s="42"/>
      <c r="H3" s="42"/>
      <c r="I3" s="42"/>
      <c r="J3" s="42"/>
      <c r="K3" s="40"/>
      <c r="L3" s="40"/>
      <c r="M3" s="40"/>
      <c r="N3" s="40"/>
      <c r="O3" s="40"/>
      <c r="P3" s="40"/>
    </row>
    <row r="4" spans="2:16" ht="21" x14ac:dyDescent="0.35">
      <c r="B4" s="41" t="s">
        <v>7</v>
      </c>
      <c r="C4" s="42"/>
      <c r="D4" s="42"/>
      <c r="E4" s="42"/>
      <c r="F4" s="42"/>
      <c r="G4" s="42"/>
      <c r="H4" s="42"/>
      <c r="I4" s="42"/>
      <c r="J4" s="42"/>
      <c r="K4" s="40"/>
      <c r="L4" s="40"/>
      <c r="M4" s="40"/>
      <c r="N4" s="40"/>
      <c r="O4" s="40"/>
      <c r="P4" s="40"/>
    </row>
    <row r="5" spans="2:16" x14ac:dyDescent="0.25">
      <c r="B5" s="43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</row>
    <row r="6" spans="2:16" ht="18.75" x14ac:dyDescent="0.3">
      <c r="B6" s="44" t="s">
        <v>8</v>
      </c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</row>
    <row r="7" spans="2:16" x14ac:dyDescent="0.25"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</row>
    <row r="8" spans="2:16" ht="18.75" x14ac:dyDescent="0.3">
      <c r="B8" s="45" t="s">
        <v>9</v>
      </c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</row>
    <row r="9" spans="2:16" ht="18.75" x14ac:dyDescent="0.3">
      <c r="B9" s="46" t="s">
        <v>10</v>
      </c>
      <c r="C9" s="46" t="s">
        <v>11</v>
      </c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0"/>
      <c r="P9" s="40"/>
    </row>
    <row r="10" spans="2:16" ht="18.75" x14ac:dyDescent="0.3">
      <c r="B10" s="46" t="s">
        <v>12</v>
      </c>
      <c r="C10" s="46" t="s">
        <v>13</v>
      </c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0"/>
      <c r="P10" s="40"/>
    </row>
    <row r="11" spans="2:16" ht="18.75" x14ac:dyDescent="0.3"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0"/>
      <c r="P11" s="40"/>
    </row>
    <row r="12" spans="2:16" ht="18.75" x14ac:dyDescent="0.3">
      <c r="B12" s="45" t="s">
        <v>0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0"/>
      <c r="P12" s="40"/>
    </row>
    <row r="13" spans="2:16" ht="18.75" x14ac:dyDescent="0.3">
      <c r="B13" s="46" t="s">
        <v>14</v>
      </c>
      <c r="C13" s="46" t="s">
        <v>15</v>
      </c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0"/>
      <c r="P13" s="40"/>
    </row>
    <row r="14" spans="2:16" ht="18.75" x14ac:dyDescent="0.3">
      <c r="B14" s="46" t="s">
        <v>16</v>
      </c>
      <c r="C14" s="46" t="s">
        <v>17</v>
      </c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0"/>
      <c r="P14" s="40"/>
    </row>
    <row r="15" spans="2:16" ht="18.75" x14ac:dyDescent="0.3">
      <c r="B15" s="46" t="s">
        <v>18</v>
      </c>
      <c r="C15" s="46" t="s">
        <v>19</v>
      </c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0"/>
      <c r="P15" s="40"/>
    </row>
    <row r="16" spans="2:16" ht="18.75" x14ac:dyDescent="0.3">
      <c r="B16" s="40"/>
      <c r="C16" s="40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0"/>
      <c r="P16" s="40"/>
    </row>
    <row r="17" spans="2:16" ht="18.75" x14ac:dyDescent="0.3"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0"/>
      <c r="P17" s="40"/>
    </row>
    <row r="18" spans="2:16" ht="18.75" x14ac:dyDescent="0.3">
      <c r="B18" s="9"/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B5" sqref="B5"/>
    </sheetView>
  </sheetViews>
  <sheetFormatPr baseColWidth="10" defaultRowHeight="15" x14ac:dyDescent="0.25"/>
  <cols>
    <col min="1" max="1" width="35" style="8" customWidth="1"/>
    <col min="2" max="2" width="98.42578125" style="8" customWidth="1"/>
    <col min="3" max="16384" width="11.42578125" style="8"/>
  </cols>
  <sheetData>
    <row r="1" spans="1:2" ht="23.25" customHeight="1" x14ac:dyDescent="0.25">
      <c r="A1" s="15" t="s">
        <v>23</v>
      </c>
      <c r="B1" s="15" t="s">
        <v>24</v>
      </c>
    </row>
    <row r="2" spans="1:2" ht="30" customHeight="1" x14ac:dyDescent="0.25">
      <c r="A2" s="8" t="s">
        <v>20</v>
      </c>
      <c r="B2" s="8" t="s">
        <v>25</v>
      </c>
    </row>
    <row r="3" spans="1:2" ht="30" customHeight="1" x14ac:dyDescent="0.25">
      <c r="A3" s="8" t="s">
        <v>21</v>
      </c>
      <c r="B3" s="8" t="s">
        <v>26</v>
      </c>
    </row>
    <row r="4" spans="1:2" ht="30" customHeight="1" x14ac:dyDescent="0.25">
      <c r="A4" s="8" t="s">
        <v>22</v>
      </c>
      <c r="B4" s="8" t="s">
        <v>27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workbookViewId="0">
      <selection sqref="A1:F1"/>
    </sheetView>
  </sheetViews>
  <sheetFormatPr baseColWidth="10" defaultRowHeight="15" x14ac:dyDescent="0.25"/>
  <cols>
    <col min="1" max="6" width="11.42578125" style="2"/>
  </cols>
  <sheetData>
    <row r="1" spans="1:6" ht="18" customHeight="1" x14ac:dyDescent="0.25">
      <c r="A1" s="1" t="s">
        <v>28</v>
      </c>
      <c r="B1" s="1" t="s">
        <v>29</v>
      </c>
      <c r="C1" s="1" t="s">
        <v>30</v>
      </c>
      <c r="D1" s="1" t="s">
        <v>31</v>
      </c>
      <c r="E1" s="1" t="s">
        <v>32</v>
      </c>
      <c r="F1" s="1" t="s">
        <v>33</v>
      </c>
    </row>
    <row r="2" spans="1:6" x14ac:dyDescent="0.25">
      <c r="A2" s="3">
        <v>1</v>
      </c>
      <c r="B2" s="3">
        <v>1</v>
      </c>
      <c r="C2" s="3">
        <v>1</v>
      </c>
      <c r="D2" s="3">
        <v>2</v>
      </c>
      <c r="E2" s="3">
        <v>1</v>
      </c>
      <c r="F2" s="3">
        <v>2</v>
      </c>
    </row>
    <row r="3" spans="1:6" x14ac:dyDescent="0.25">
      <c r="A3" s="3">
        <v>2</v>
      </c>
      <c r="B3" s="3">
        <v>2</v>
      </c>
      <c r="C3" s="3">
        <v>6</v>
      </c>
      <c r="D3" s="3">
        <v>3</v>
      </c>
      <c r="E3" s="3">
        <v>3</v>
      </c>
      <c r="F3" s="3">
        <v>4</v>
      </c>
    </row>
    <row r="4" spans="1:6" x14ac:dyDescent="0.25">
      <c r="A4" s="3">
        <v>3</v>
      </c>
      <c r="B4" s="3">
        <v>4</v>
      </c>
      <c r="C4" s="3">
        <v>5</v>
      </c>
      <c r="D4" s="3">
        <v>4</v>
      </c>
      <c r="E4" s="3">
        <v>4</v>
      </c>
      <c r="F4" s="3">
        <v>5</v>
      </c>
    </row>
    <row r="5" spans="1:6" x14ac:dyDescent="0.25">
      <c r="A5" s="3">
        <v>4</v>
      </c>
      <c r="B5" s="3">
        <v>5</v>
      </c>
      <c r="C5" s="3">
        <v>6</v>
      </c>
      <c r="D5" s="3">
        <v>6</v>
      </c>
      <c r="E5" s="3">
        <v>2</v>
      </c>
      <c r="F5" s="3">
        <v>3</v>
      </c>
    </row>
    <row r="6" spans="1:6" x14ac:dyDescent="0.25">
      <c r="A6" s="3">
        <v>5</v>
      </c>
      <c r="B6" s="3">
        <v>2</v>
      </c>
      <c r="C6" s="3">
        <v>3</v>
      </c>
      <c r="D6" s="3">
        <v>3</v>
      </c>
      <c r="E6" s="3">
        <v>5</v>
      </c>
      <c r="F6" s="3">
        <v>7</v>
      </c>
    </row>
    <row r="7" spans="1:6" x14ac:dyDescent="0.25">
      <c r="A7" s="3">
        <v>6</v>
      </c>
      <c r="B7" s="3">
        <v>3</v>
      </c>
      <c r="C7" s="3">
        <v>4</v>
      </c>
      <c r="D7" s="3">
        <v>4</v>
      </c>
      <c r="E7" s="3">
        <v>6</v>
      </c>
      <c r="F7" s="3">
        <v>7</v>
      </c>
    </row>
    <row r="8" spans="1:6" x14ac:dyDescent="0.25">
      <c r="A8" s="3">
        <v>7</v>
      </c>
      <c r="B8" s="4">
        <v>2</v>
      </c>
      <c r="C8" s="4">
        <v>3</v>
      </c>
      <c r="D8" s="4">
        <v>3</v>
      </c>
      <c r="E8" s="4">
        <v>5</v>
      </c>
      <c r="F8" s="4">
        <v>7</v>
      </c>
    </row>
    <row r="9" spans="1:6" x14ac:dyDescent="0.25">
      <c r="A9" s="3">
        <v>8</v>
      </c>
      <c r="B9" s="4">
        <v>2</v>
      </c>
      <c r="C9" s="4">
        <v>6</v>
      </c>
      <c r="D9" s="4">
        <v>3</v>
      </c>
      <c r="E9" s="4">
        <v>3</v>
      </c>
      <c r="F9" s="4">
        <v>4</v>
      </c>
    </row>
    <row r="10" spans="1:6" x14ac:dyDescent="0.25">
      <c r="A10" s="3">
        <v>9</v>
      </c>
      <c r="B10" s="4">
        <v>2</v>
      </c>
      <c r="C10" s="4">
        <v>3</v>
      </c>
      <c r="D10" s="4">
        <v>3</v>
      </c>
      <c r="E10" s="4">
        <v>5</v>
      </c>
      <c r="F10" s="4">
        <v>7</v>
      </c>
    </row>
    <row r="11" spans="1:6" x14ac:dyDescent="0.25">
      <c r="A11" s="3">
        <v>10</v>
      </c>
      <c r="B11" s="4">
        <v>3</v>
      </c>
      <c r="C11" s="4">
        <v>4</v>
      </c>
      <c r="D11" s="4">
        <v>4</v>
      </c>
      <c r="E11" s="4">
        <v>6</v>
      </c>
      <c r="F11" s="4">
        <v>7</v>
      </c>
    </row>
    <row r="12" spans="1:6" x14ac:dyDescent="0.25">
      <c r="A12" s="3">
        <v>11</v>
      </c>
      <c r="B12" s="4">
        <v>3</v>
      </c>
      <c r="C12" s="4">
        <v>4</v>
      </c>
      <c r="D12" s="4">
        <v>4</v>
      </c>
      <c r="E12" s="4">
        <v>6</v>
      </c>
      <c r="F12" s="4">
        <v>7</v>
      </c>
    </row>
    <row r="13" spans="1:6" x14ac:dyDescent="0.25">
      <c r="A13" s="3">
        <v>12</v>
      </c>
      <c r="B13" s="4">
        <v>2</v>
      </c>
      <c r="C13" s="4">
        <v>6</v>
      </c>
      <c r="D13" s="4">
        <v>3</v>
      </c>
      <c r="E13" s="4">
        <v>3</v>
      </c>
      <c r="F13" s="4">
        <v>4</v>
      </c>
    </row>
    <row r="14" spans="1:6" x14ac:dyDescent="0.25">
      <c r="A14" s="3">
        <v>13</v>
      </c>
      <c r="B14" s="4">
        <v>3</v>
      </c>
      <c r="C14" s="4">
        <v>4</v>
      </c>
      <c r="D14" s="4">
        <v>4</v>
      </c>
      <c r="E14" s="4">
        <v>6</v>
      </c>
      <c r="F14" s="4">
        <v>7</v>
      </c>
    </row>
    <row r="15" spans="1:6" x14ac:dyDescent="0.25">
      <c r="A15" s="3">
        <v>14</v>
      </c>
      <c r="B15" s="4">
        <v>4</v>
      </c>
      <c r="C15" s="4">
        <v>5</v>
      </c>
      <c r="D15" s="4">
        <v>4</v>
      </c>
      <c r="E15" s="4">
        <v>4</v>
      </c>
      <c r="F15" s="4">
        <v>5</v>
      </c>
    </row>
    <row r="16" spans="1:6" x14ac:dyDescent="0.25">
      <c r="A16" s="3">
        <v>15</v>
      </c>
      <c r="B16" s="4">
        <v>1</v>
      </c>
      <c r="C16" s="4">
        <v>1</v>
      </c>
      <c r="D16" s="4">
        <v>2</v>
      </c>
      <c r="E16" s="4">
        <v>1</v>
      </c>
      <c r="F16" s="4">
        <v>2</v>
      </c>
    </row>
    <row r="17" spans="1:6" x14ac:dyDescent="0.25">
      <c r="A17" s="3">
        <v>16</v>
      </c>
      <c r="B17" s="4">
        <v>5</v>
      </c>
      <c r="C17" s="4">
        <v>6</v>
      </c>
      <c r="D17" s="4">
        <v>6</v>
      </c>
      <c r="E17" s="4">
        <v>2</v>
      </c>
      <c r="F17" s="4">
        <v>3</v>
      </c>
    </row>
    <row r="18" spans="1:6" x14ac:dyDescent="0.25">
      <c r="A18" s="3">
        <v>17</v>
      </c>
      <c r="B18" s="4">
        <v>5</v>
      </c>
      <c r="C18" s="4">
        <v>6</v>
      </c>
      <c r="D18" s="4">
        <v>6</v>
      </c>
      <c r="E18" s="4">
        <v>2</v>
      </c>
      <c r="F18" s="4">
        <v>3</v>
      </c>
    </row>
    <row r="19" spans="1:6" x14ac:dyDescent="0.25">
      <c r="A19" s="3">
        <v>18</v>
      </c>
      <c r="B19" s="4">
        <v>4</v>
      </c>
      <c r="C19" s="4">
        <v>5</v>
      </c>
      <c r="D19" s="4">
        <v>4</v>
      </c>
      <c r="E19" s="4">
        <v>4</v>
      </c>
      <c r="F19" s="4">
        <v>5</v>
      </c>
    </row>
    <row r="20" spans="1:6" x14ac:dyDescent="0.25">
      <c r="A20" s="3">
        <v>19</v>
      </c>
      <c r="B20" s="4">
        <v>2</v>
      </c>
      <c r="C20" s="4">
        <v>3</v>
      </c>
      <c r="D20" s="4">
        <v>3</v>
      </c>
      <c r="E20" s="4">
        <v>5</v>
      </c>
      <c r="F20" s="4">
        <v>7</v>
      </c>
    </row>
    <row r="21" spans="1:6" x14ac:dyDescent="0.25">
      <c r="A21" s="3">
        <v>20</v>
      </c>
      <c r="B21" s="4">
        <v>2</v>
      </c>
      <c r="C21" s="4">
        <v>6</v>
      </c>
      <c r="D21" s="4">
        <v>3</v>
      </c>
      <c r="E21" s="4">
        <v>3</v>
      </c>
      <c r="F21" s="4">
        <v>4</v>
      </c>
    </row>
    <row r="22" spans="1:6" x14ac:dyDescent="0.25">
      <c r="A22" s="3">
        <v>21</v>
      </c>
      <c r="B22" s="4">
        <v>2</v>
      </c>
      <c r="C22" s="4">
        <v>3</v>
      </c>
      <c r="D22" s="4">
        <v>3</v>
      </c>
      <c r="E22" s="4">
        <v>5</v>
      </c>
      <c r="F22" s="4">
        <v>7</v>
      </c>
    </row>
    <row r="23" spans="1:6" x14ac:dyDescent="0.25">
      <c r="A23" s="3">
        <v>22</v>
      </c>
      <c r="B23" s="4">
        <v>1</v>
      </c>
      <c r="C23" s="4">
        <v>1</v>
      </c>
      <c r="D23" s="4">
        <v>2</v>
      </c>
      <c r="E23" s="4">
        <v>1</v>
      </c>
      <c r="F23" s="4">
        <v>2</v>
      </c>
    </row>
    <row r="24" spans="1:6" x14ac:dyDescent="0.25">
      <c r="A24" s="3">
        <v>23</v>
      </c>
      <c r="B24" s="4">
        <v>5</v>
      </c>
      <c r="C24" s="4">
        <v>6</v>
      </c>
      <c r="D24" s="4">
        <v>6</v>
      </c>
      <c r="E24" s="4">
        <v>2</v>
      </c>
      <c r="F24" s="4">
        <v>3</v>
      </c>
    </row>
    <row r="25" spans="1:6" x14ac:dyDescent="0.25">
      <c r="A25" s="3">
        <v>24</v>
      </c>
      <c r="B25" s="4">
        <v>2</v>
      </c>
      <c r="C25" s="4">
        <v>6</v>
      </c>
      <c r="D25" s="4">
        <v>3</v>
      </c>
      <c r="E25" s="4">
        <v>3</v>
      </c>
      <c r="F25" s="4">
        <v>4</v>
      </c>
    </row>
    <row r="26" spans="1:6" x14ac:dyDescent="0.25">
      <c r="A26" s="3">
        <v>25</v>
      </c>
      <c r="B26" s="4">
        <v>1</v>
      </c>
      <c r="C26" s="4">
        <v>1</v>
      </c>
      <c r="D26" s="4">
        <v>2</v>
      </c>
      <c r="E26" s="4">
        <v>1</v>
      </c>
      <c r="F26" s="4">
        <v>2</v>
      </c>
    </row>
    <row r="27" spans="1:6" x14ac:dyDescent="0.25">
      <c r="A27" s="3">
        <v>26</v>
      </c>
      <c r="B27" s="4">
        <v>1</v>
      </c>
      <c r="C27" s="4">
        <v>1</v>
      </c>
      <c r="D27" s="4">
        <v>2</v>
      </c>
      <c r="E27" s="4">
        <v>1</v>
      </c>
      <c r="F27" s="4">
        <v>2</v>
      </c>
    </row>
    <row r="28" spans="1:6" x14ac:dyDescent="0.25">
      <c r="A28" s="3">
        <v>27</v>
      </c>
      <c r="B28" s="4">
        <v>5</v>
      </c>
      <c r="C28" s="4">
        <v>6</v>
      </c>
      <c r="D28" s="4">
        <v>6</v>
      </c>
      <c r="E28" s="4">
        <v>2</v>
      </c>
      <c r="F28" s="4">
        <v>3</v>
      </c>
    </row>
    <row r="29" spans="1:6" x14ac:dyDescent="0.25">
      <c r="A29" s="3">
        <v>28</v>
      </c>
      <c r="B29" s="4">
        <v>4</v>
      </c>
      <c r="C29" s="4">
        <v>5</v>
      </c>
      <c r="D29" s="4">
        <v>4</v>
      </c>
      <c r="E29" s="4">
        <v>4</v>
      </c>
      <c r="F29" s="4">
        <v>5</v>
      </c>
    </row>
    <row r="30" spans="1:6" x14ac:dyDescent="0.25">
      <c r="A30" s="3">
        <v>29</v>
      </c>
      <c r="B30" s="4">
        <v>4</v>
      </c>
      <c r="C30" s="4">
        <v>5</v>
      </c>
      <c r="D30" s="4">
        <v>4</v>
      </c>
      <c r="E30" s="4">
        <v>4</v>
      </c>
      <c r="F30" s="4">
        <v>5</v>
      </c>
    </row>
    <row r="31" spans="1:6" x14ac:dyDescent="0.25">
      <c r="A31" s="5">
        <v>30</v>
      </c>
      <c r="B31" s="6">
        <v>3</v>
      </c>
      <c r="C31" s="6">
        <v>4</v>
      </c>
      <c r="D31" s="6">
        <v>4</v>
      </c>
      <c r="E31" s="6">
        <v>6</v>
      </c>
      <c r="F31" s="6">
        <v>7</v>
      </c>
    </row>
    <row r="32" spans="1:6" x14ac:dyDescent="0.25">
      <c r="A32" s="7"/>
      <c r="B32" s="7"/>
      <c r="C32" s="7"/>
      <c r="D32" s="7"/>
      <c r="E32" s="7"/>
      <c r="F32" s="7"/>
    </row>
  </sheetData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50"/>
  <sheetViews>
    <sheetView workbookViewId="0">
      <selection activeCell="O3" sqref="O3:O7"/>
    </sheetView>
  </sheetViews>
  <sheetFormatPr baseColWidth="10" defaultRowHeight="15" x14ac:dyDescent="0.25"/>
  <cols>
    <col min="1" max="1" width="18.5703125" style="2" customWidth="1"/>
    <col min="2" max="6" width="11.42578125" style="2"/>
    <col min="7" max="7" width="11.42578125" style="34"/>
    <col min="8" max="8" width="18.42578125" style="2" customWidth="1"/>
    <col min="9" max="9" width="12.28515625" style="2" bestFit="1" customWidth="1"/>
    <col min="10" max="13" width="11.42578125" style="2"/>
    <col min="14" max="14" width="11.42578125" style="34"/>
    <col min="15" max="15" width="12.5703125" customWidth="1"/>
    <col min="16" max="17" width="5.28515625" customWidth="1"/>
    <col min="18" max="18" width="4.5703125" customWidth="1"/>
    <col min="19" max="28" width="5.28515625" customWidth="1"/>
    <col min="29" max="29" width="4.5703125" customWidth="1"/>
    <col min="30" max="32" width="5.28515625" customWidth="1"/>
    <col min="33" max="33" width="4.5703125" customWidth="1"/>
    <col min="34" max="42" width="5.28515625" customWidth="1"/>
    <col min="43" max="44" width="4.5703125" customWidth="1"/>
    <col min="45" max="45" width="5.28515625" customWidth="1"/>
  </cols>
  <sheetData>
    <row r="1" spans="1:45" x14ac:dyDescent="0.25">
      <c r="A1" s="47" t="s">
        <v>34</v>
      </c>
      <c r="B1" s="33"/>
      <c r="C1" s="33"/>
      <c r="D1" s="33"/>
      <c r="E1" s="33"/>
      <c r="F1" s="33"/>
      <c r="I1" s="49" t="s">
        <v>38</v>
      </c>
      <c r="J1" s="50"/>
      <c r="K1" s="50"/>
      <c r="L1" s="50"/>
      <c r="M1" s="50"/>
      <c r="P1" s="49" t="s">
        <v>39</v>
      </c>
      <c r="Q1" s="50"/>
      <c r="R1" s="50"/>
      <c r="S1" s="50"/>
      <c r="T1" s="50"/>
      <c r="U1" s="5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</row>
    <row r="2" spans="1:45" ht="18" customHeight="1" x14ac:dyDescent="0.25">
      <c r="A2" s="1" t="s">
        <v>28</v>
      </c>
      <c r="B2" s="1" t="s">
        <v>29</v>
      </c>
      <c r="C2" s="1" t="s">
        <v>30</v>
      </c>
      <c r="D2" s="1" t="s">
        <v>31</v>
      </c>
      <c r="E2" s="1" t="s">
        <v>32</v>
      </c>
      <c r="F2" s="1" t="s">
        <v>33</v>
      </c>
      <c r="G2" s="35"/>
      <c r="H2" s="35"/>
      <c r="I2" s="51" t="s">
        <v>29</v>
      </c>
      <c r="J2" s="51" t="s">
        <v>30</v>
      </c>
      <c r="K2" s="51" t="s">
        <v>31</v>
      </c>
      <c r="L2" s="51" t="s">
        <v>32</v>
      </c>
      <c r="M2" s="51" t="s">
        <v>33</v>
      </c>
      <c r="N2" s="35"/>
      <c r="O2" s="35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5"/>
    </row>
    <row r="3" spans="1:45" x14ac:dyDescent="0.25">
      <c r="A3" s="3">
        <v>1</v>
      </c>
      <c r="B3" s="3">
        <v>1</v>
      </c>
      <c r="C3" s="3">
        <v>1</v>
      </c>
      <c r="D3" s="3">
        <v>2</v>
      </c>
      <c r="E3" s="3">
        <v>1</v>
      </c>
      <c r="F3" s="3">
        <v>2</v>
      </c>
      <c r="G3" s="3"/>
      <c r="H3" s="3"/>
      <c r="I3" s="38">
        <f>(B3-B$33)/B$34</f>
        <v>-1.3414496559644644</v>
      </c>
      <c r="J3" s="38">
        <f t="shared" ref="J3:M3" si="0">(C3-C$33)/C$34</f>
        <v>-1.7573276842895587</v>
      </c>
      <c r="K3" s="38">
        <f t="shared" si="0"/>
        <v>-1.3138456820306086</v>
      </c>
      <c r="L3" s="38">
        <f t="shared" si="0"/>
        <v>-1.4392458342578489</v>
      </c>
      <c r="M3" s="38">
        <f t="shared" si="0"/>
        <v>-1.3904435743076144</v>
      </c>
      <c r="N3" s="3"/>
      <c r="O3" s="51" t="s">
        <v>29</v>
      </c>
      <c r="P3" s="18">
        <v>-1.3414496559644644</v>
      </c>
      <c r="Q3" s="18">
        <v>-0.60974984362021112</v>
      </c>
      <c r="R3" s="18">
        <v>0.85364978106829537</v>
      </c>
      <c r="S3" s="18">
        <v>1.5853495934125486</v>
      </c>
      <c r="T3" s="18">
        <v>-0.60974984362021112</v>
      </c>
      <c r="U3" s="18">
        <v>0.1219499687240421</v>
      </c>
      <c r="V3" s="18">
        <v>-0.60974984362021112</v>
      </c>
      <c r="W3" s="18">
        <v>-0.60974984362021112</v>
      </c>
      <c r="X3" s="18">
        <v>-0.60974984362021112</v>
      </c>
      <c r="Y3" s="18">
        <v>0.1219499687240421</v>
      </c>
      <c r="Z3" s="18">
        <v>0.1219499687240421</v>
      </c>
      <c r="AA3" s="18">
        <v>-0.60974984362021112</v>
      </c>
      <c r="AB3" s="18">
        <v>0.1219499687240421</v>
      </c>
      <c r="AC3" s="18">
        <v>0.85364978106829537</v>
      </c>
      <c r="AD3" s="18">
        <v>-1.3414496559644644</v>
      </c>
      <c r="AE3" s="18">
        <v>1.5853495934125486</v>
      </c>
      <c r="AF3" s="18">
        <v>1.5853495934125486</v>
      </c>
      <c r="AG3" s="18">
        <v>0.85364978106829537</v>
      </c>
      <c r="AH3" s="18">
        <v>-0.60974984362021112</v>
      </c>
      <c r="AI3" s="18">
        <v>-0.60974984362021112</v>
      </c>
      <c r="AJ3" s="18">
        <v>-0.60974984362021112</v>
      </c>
      <c r="AK3" s="18">
        <v>-1.3414496559644644</v>
      </c>
      <c r="AL3" s="18">
        <v>1.5853495934125486</v>
      </c>
      <c r="AM3" s="18">
        <v>-0.60974984362021112</v>
      </c>
      <c r="AN3" s="18">
        <v>-1.3414496559644644</v>
      </c>
      <c r="AO3" s="18">
        <v>-1.3414496559644644</v>
      </c>
      <c r="AP3" s="18">
        <v>1.5853495934125486</v>
      </c>
      <c r="AQ3" s="18">
        <v>0.85364978106829537</v>
      </c>
      <c r="AR3" s="18">
        <v>0.85364978106829537</v>
      </c>
      <c r="AS3" s="18">
        <v>0.1219499687240421</v>
      </c>
    </row>
    <row r="4" spans="1:45" x14ac:dyDescent="0.25">
      <c r="A4" s="3">
        <v>2</v>
      </c>
      <c r="B4" s="3">
        <v>2</v>
      </c>
      <c r="C4" s="3">
        <v>6</v>
      </c>
      <c r="D4" s="3">
        <v>3</v>
      </c>
      <c r="E4" s="3">
        <v>3</v>
      </c>
      <c r="F4" s="3">
        <v>4</v>
      </c>
      <c r="G4" s="3"/>
      <c r="H4" s="3"/>
      <c r="I4" s="38">
        <f t="shared" ref="I4:I32" si="1">(B4-B$33)/B$34</f>
        <v>-0.60974984362021112</v>
      </c>
      <c r="J4" s="38">
        <f t="shared" ref="J4:J32" si="2">(C4-C$33)/C$34</f>
        <v>1.0174002382729022</v>
      </c>
      <c r="K4" s="38">
        <f t="shared" ref="K4:K32" si="3">(D4-D$33)/D$34</f>
        <v>-0.52553827281224341</v>
      </c>
      <c r="L4" s="38">
        <f t="shared" ref="L4:L32" si="4">(E4-E$33)/E$34</f>
        <v>-0.28784916685156975</v>
      </c>
      <c r="M4" s="38">
        <f t="shared" ref="M4:M32" si="5">(F4-F$33)/F$34</f>
        <v>-0.34761089357690372</v>
      </c>
      <c r="N4" s="3"/>
      <c r="O4" s="51" t="s">
        <v>30</v>
      </c>
      <c r="P4" s="18">
        <v>-1.7573276842895587</v>
      </c>
      <c r="Q4" s="18">
        <v>1.0174002382729022</v>
      </c>
      <c r="R4" s="18">
        <v>0.46245465376041001</v>
      </c>
      <c r="S4" s="18">
        <v>1.0174002382729022</v>
      </c>
      <c r="T4" s="18">
        <v>-0.64743651526457435</v>
      </c>
      <c r="U4" s="18">
        <v>-9.2490930752082187E-2</v>
      </c>
      <c r="V4" s="18">
        <v>-0.64743651526457435</v>
      </c>
      <c r="W4" s="18">
        <v>1.0174002382729022</v>
      </c>
      <c r="X4" s="18">
        <v>-0.64743651526457435</v>
      </c>
      <c r="Y4" s="18">
        <v>-9.2490930752082187E-2</v>
      </c>
      <c r="Z4" s="18">
        <v>-9.2490930752082187E-2</v>
      </c>
      <c r="AA4" s="18">
        <v>1.0174002382729022</v>
      </c>
      <c r="AB4" s="18">
        <v>-9.2490930752082187E-2</v>
      </c>
      <c r="AC4" s="18">
        <v>0.46245465376041001</v>
      </c>
      <c r="AD4" s="18">
        <v>-1.7573276842895587</v>
      </c>
      <c r="AE4" s="18">
        <v>1.0174002382729022</v>
      </c>
      <c r="AF4" s="18">
        <v>1.0174002382729022</v>
      </c>
      <c r="AG4" s="18">
        <v>0.46245465376041001</v>
      </c>
      <c r="AH4" s="18">
        <v>-0.64743651526457435</v>
      </c>
      <c r="AI4" s="18">
        <v>1.0174002382729022</v>
      </c>
      <c r="AJ4" s="18">
        <v>-0.64743651526457435</v>
      </c>
      <c r="AK4" s="18">
        <v>-1.7573276842895587</v>
      </c>
      <c r="AL4" s="18">
        <v>1.0174002382729022</v>
      </c>
      <c r="AM4" s="18">
        <v>1.0174002382729022</v>
      </c>
      <c r="AN4" s="18">
        <v>-1.7573276842895587</v>
      </c>
      <c r="AO4" s="18">
        <v>-1.7573276842895587</v>
      </c>
      <c r="AP4" s="18">
        <v>1.0174002382729022</v>
      </c>
      <c r="AQ4" s="18">
        <v>0.46245465376041001</v>
      </c>
      <c r="AR4" s="18">
        <v>0.46245465376041001</v>
      </c>
      <c r="AS4" s="18">
        <v>-9.2490930752082187E-2</v>
      </c>
    </row>
    <row r="5" spans="1:45" x14ac:dyDescent="0.25">
      <c r="A5" s="3">
        <v>3</v>
      </c>
      <c r="B5" s="3">
        <v>4</v>
      </c>
      <c r="C5" s="3">
        <v>5</v>
      </c>
      <c r="D5" s="3">
        <v>4</v>
      </c>
      <c r="E5" s="3">
        <v>4</v>
      </c>
      <c r="F5" s="3">
        <v>5</v>
      </c>
      <c r="G5" s="3"/>
      <c r="H5" s="3"/>
      <c r="I5" s="38">
        <f t="shared" si="1"/>
        <v>0.85364978106829537</v>
      </c>
      <c r="J5" s="38">
        <f t="shared" si="2"/>
        <v>0.46245465376041001</v>
      </c>
      <c r="K5" s="38">
        <f t="shared" si="3"/>
        <v>0.26276913640612187</v>
      </c>
      <c r="L5" s="38">
        <f t="shared" si="4"/>
        <v>0.28784916685156975</v>
      </c>
      <c r="M5" s="38">
        <f t="shared" si="5"/>
        <v>0.17380544678845161</v>
      </c>
      <c r="N5" s="3"/>
      <c r="O5" s="51" t="s">
        <v>31</v>
      </c>
      <c r="P5" s="18">
        <v>-1.3138456820306086</v>
      </c>
      <c r="Q5" s="18">
        <v>-0.52553827281224341</v>
      </c>
      <c r="R5" s="18">
        <v>0.26276913640612187</v>
      </c>
      <c r="S5" s="18">
        <v>1.8393839548428523</v>
      </c>
      <c r="T5" s="18">
        <v>-0.52553827281224341</v>
      </c>
      <c r="U5" s="18">
        <v>0.26276913640612187</v>
      </c>
      <c r="V5" s="18">
        <v>-0.52553827281224341</v>
      </c>
      <c r="W5" s="18">
        <v>-0.52553827281224341</v>
      </c>
      <c r="X5" s="18">
        <v>-0.52553827281224341</v>
      </c>
      <c r="Y5" s="18">
        <v>0.26276913640612187</v>
      </c>
      <c r="Z5" s="18">
        <v>0.26276913640612187</v>
      </c>
      <c r="AA5" s="18">
        <v>-0.52553827281224341</v>
      </c>
      <c r="AB5" s="18">
        <v>0.26276913640612187</v>
      </c>
      <c r="AC5" s="18">
        <v>0.26276913640612187</v>
      </c>
      <c r="AD5" s="18">
        <v>-1.3138456820306086</v>
      </c>
      <c r="AE5" s="18">
        <v>1.8393839548428523</v>
      </c>
      <c r="AF5" s="18">
        <v>1.8393839548428523</v>
      </c>
      <c r="AG5" s="18">
        <v>0.26276913640612187</v>
      </c>
      <c r="AH5" s="18">
        <v>-0.52553827281224341</v>
      </c>
      <c r="AI5" s="18">
        <v>-0.52553827281224341</v>
      </c>
      <c r="AJ5" s="18">
        <v>-0.52553827281224341</v>
      </c>
      <c r="AK5" s="18">
        <v>-1.3138456820306086</v>
      </c>
      <c r="AL5" s="18">
        <v>1.8393839548428523</v>
      </c>
      <c r="AM5" s="18">
        <v>-0.52553827281224341</v>
      </c>
      <c r="AN5" s="18">
        <v>-1.3138456820306086</v>
      </c>
      <c r="AO5" s="18">
        <v>-1.3138456820306086</v>
      </c>
      <c r="AP5" s="18">
        <v>1.8393839548428523</v>
      </c>
      <c r="AQ5" s="18">
        <v>0.26276913640612187</v>
      </c>
      <c r="AR5" s="18">
        <v>0.26276913640612187</v>
      </c>
      <c r="AS5" s="18">
        <v>0.26276913640612187</v>
      </c>
    </row>
    <row r="6" spans="1:45" x14ac:dyDescent="0.25">
      <c r="A6" s="3">
        <v>4</v>
      </c>
      <c r="B6" s="3">
        <v>5</v>
      </c>
      <c r="C6" s="3">
        <v>6</v>
      </c>
      <c r="D6" s="3">
        <v>6</v>
      </c>
      <c r="E6" s="3">
        <v>2</v>
      </c>
      <c r="F6" s="3">
        <v>3</v>
      </c>
      <c r="G6" s="3"/>
      <c r="H6" s="3"/>
      <c r="I6" s="38">
        <f t="shared" si="1"/>
        <v>1.5853495934125486</v>
      </c>
      <c r="J6" s="38">
        <f t="shared" si="2"/>
        <v>1.0174002382729022</v>
      </c>
      <c r="K6" s="38">
        <f t="shared" si="3"/>
        <v>1.8393839548428523</v>
      </c>
      <c r="L6" s="38">
        <f t="shared" si="4"/>
        <v>-0.8635475005547093</v>
      </c>
      <c r="M6" s="38">
        <f t="shared" si="5"/>
        <v>-0.869027233942259</v>
      </c>
      <c r="N6" s="3"/>
      <c r="O6" s="51" t="s">
        <v>32</v>
      </c>
      <c r="P6" s="18">
        <v>-1.4392458342578489</v>
      </c>
      <c r="Q6" s="18">
        <v>-0.28784916685156975</v>
      </c>
      <c r="R6" s="18">
        <v>0.28784916685156975</v>
      </c>
      <c r="S6" s="18">
        <v>-0.8635475005547093</v>
      </c>
      <c r="T6" s="18">
        <v>0.8635475005547093</v>
      </c>
      <c r="U6" s="18">
        <v>1.4392458342578489</v>
      </c>
      <c r="V6" s="18">
        <v>0.8635475005547093</v>
      </c>
      <c r="W6" s="18">
        <v>-0.28784916685156975</v>
      </c>
      <c r="X6" s="18">
        <v>0.8635475005547093</v>
      </c>
      <c r="Y6" s="18">
        <v>1.4392458342578489</v>
      </c>
      <c r="Z6" s="18">
        <v>1.4392458342578489</v>
      </c>
      <c r="AA6" s="18">
        <v>-0.28784916685156975</v>
      </c>
      <c r="AB6" s="18">
        <v>1.4392458342578489</v>
      </c>
      <c r="AC6" s="18">
        <v>0.28784916685156975</v>
      </c>
      <c r="AD6" s="18">
        <v>-1.4392458342578489</v>
      </c>
      <c r="AE6" s="18">
        <v>-0.8635475005547093</v>
      </c>
      <c r="AF6" s="18">
        <v>-0.8635475005547093</v>
      </c>
      <c r="AG6" s="18">
        <v>0.28784916685156975</v>
      </c>
      <c r="AH6" s="18">
        <v>0.8635475005547093</v>
      </c>
      <c r="AI6" s="18">
        <v>-0.28784916685156975</v>
      </c>
      <c r="AJ6" s="18">
        <v>0.8635475005547093</v>
      </c>
      <c r="AK6" s="18">
        <v>-1.4392458342578489</v>
      </c>
      <c r="AL6" s="18">
        <v>-0.8635475005547093</v>
      </c>
      <c r="AM6" s="18">
        <v>-0.28784916685156975</v>
      </c>
      <c r="AN6" s="18">
        <v>-1.4392458342578489</v>
      </c>
      <c r="AO6" s="18">
        <v>-1.4392458342578489</v>
      </c>
      <c r="AP6" s="18">
        <v>-0.8635475005547093</v>
      </c>
      <c r="AQ6" s="18">
        <v>0.28784916685156975</v>
      </c>
      <c r="AR6" s="18">
        <v>0.28784916685156975</v>
      </c>
      <c r="AS6" s="18">
        <v>1.4392458342578489</v>
      </c>
    </row>
    <row r="7" spans="1:45" x14ac:dyDescent="0.25">
      <c r="A7" s="3">
        <v>5</v>
      </c>
      <c r="B7" s="3">
        <v>2</v>
      </c>
      <c r="C7" s="3">
        <v>3</v>
      </c>
      <c r="D7" s="3">
        <v>3</v>
      </c>
      <c r="E7" s="3">
        <v>5</v>
      </c>
      <c r="F7" s="3">
        <v>7</v>
      </c>
      <c r="G7" s="3"/>
      <c r="H7" s="3"/>
      <c r="I7" s="38">
        <f t="shared" si="1"/>
        <v>-0.60974984362021112</v>
      </c>
      <c r="J7" s="38">
        <f t="shared" si="2"/>
        <v>-0.64743651526457435</v>
      </c>
      <c r="K7" s="38">
        <f t="shared" si="3"/>
        <v>-0.52553827281224341</v>
      </c>
      <c r="L7" s="38">
        <f t="shared" si="4"/>
        <v>0.8635475005547093</v>
      </c>
      <c r="M7" s="38">
        <f t="shared" si="5"/>
        <v>1.2166381275191622</v>
      </c>
      <c r="N7" s="3"/>
      <c r="O7" s="51" t="s">
        <v>33</v>
      </c>
      <c r="P7" s="18">
        <v>-1.3904435743076144</v>
      </c>
      <c r="Q7" s="18">
        <v>-0.34761089357690372</v>
      </c>
      <c r="R7" s="18">
        <v>0.17380544678845161</v>
      </c>
      <c r="S7" s="18">
        <v>-0.869027233942259</v>
      </c>
      <c r="T7" s="18">
        <v>1.2166381275191622</v>
      </c>
      <c r="U7" s="18">
        <v>1.2166381275191622</v>
      </c>
      <c r="V7" s="18">
        <v>1.2166381275191622</v>
      </c>
      <c r="W7" s="18">
        <v>-0.34761089357690372</v>
      </c>
      <c r="X7" s="18">
        <v>1.2166381275191622</v>
      </c>
      <c r="Y7" s="18">
        <v>1.2166381275191622</v>
      </c>
      <c r="Z7" s="18">
        <v>1.2166381275191622</v>
      </c>
      <c r="AA7" s="18">
        <v>-0.34761089357690372</v>
      </c>
      <c r="AB7" s="18">
        <v>1.2166381275191622</v>
      </c>
      <c r="AC7" s="18">
        <v>0.17380544678845161</v>
      </c>
      <c r="AD7" s="18">
        <v>-1.3904435743076144</v>
      </c>
      <c r="AE7" s="18">
        <v>-0.869027233942259</v>
      </c>
      <c r="AF7" s="18">
        <v>-0.869027233942259</v>
      </c>
      <c r="AG7" s="18">
        <v>0.17380544678845161</v>
      </c>
      <c r="AH7" s="18">
        <v>1.2166381275191622</v>
      </c>
      <c r="AI7" s="18">
        <v>-0.34761089357690372</v>
      </c>
      <c r="AJ7" s="18">
        <v>1.2166381275191622</v>
      </c>
      <c r="AK7" s="18">
        <v>-1.3904435743076144</v>
      </c>
      <c r="AL7" s="18">
        <v>-0.869027233942259</v>
      </c>
      <c r="AM7" s="18">
        <v>-0.34761089357690372</v>
      </c>
      <c r="AN7" s="18">
        <v>-1.3904435743076144</v>
      </c>
      <c r="AO7" s="18">
        <v>-1.3904435743076144</v>
      </c>
      <c r="AP7" s="18">
        <v>-0.869027233942259</v>
      </c>
      <c r="AQ7" s="18">
        <v>0.17380544678845161</v>
      </c>
      <c r="AR7" s="18">
        <v>0.17380544678845161</v>
      </c>
      <c r="AS7" s="18">
        <v>1.2166381275191622</v>
      </c>
    </row>
    <row r="8" spans="1:45" x14ac:dyDescent="0.25">
      <c r="A8" s="3">
        <v>6</v>
      </c>
      <c r="B8" s="3">
        <v>3</v>
      </c>
      <c r="C8" s="3">
        <v>4</v>
      </c>
      <c r="D8" s="3">
        <v>4</v>
      </c>
      <c r="E8" s="3">
        <v>6</v>
      </c>
      <c r="F8" s="3">
        <v>7</v>
      </c>
      <c r="G8" s="3"/>
      <c r="H8" s="3"/>
      <c r="I8" s="38">
        <f t="shared" si="1"/>
        <v>0.1219499687240421</v>
      </c>
      <c r="J8" s="38">
        <f t="shared" si="2"/>
        <v>-9.2490930752082187E-2</v>
      </c>
      <c r="K8" s="38">
        <f t="shared" si="3"/>
        <v>0.26276913640612187</v>
      </c>
      <c r="L8" s="38">
        <f t="shared" si="4"/>
        <v>1.4392458342578489</v>
      </c>
      <c r="M8" s="38">
        <f t="shared" si="5"/>
        <v>1.2166381275191622</v>
      </c>
      <c r="N8" s="3"/>
    </row>
    <row r="9" spans="1:45" x14ac:dyDescent="0.25">
      <c r="A9" s="3">
        <v>7</v>
      </c>
      <c r="B9" s="4">
        <v>2</v>
      </c>
      <c r="C9" s="4">
        <v>3</v>
      </c>
      <c r="D9" s="4">
        <v>3</v>
      </c>
      <c r="E9" s="4">
        <v>5</v>
      </c>
      <c r="F9" s="4">
        <v>7</v>
      </c>
      <c r="G9" s="4"/>
      <c r="H9" s="3"/>
      <c r="I9" s="38">
        <f t="shared" si="1"/>
        <v>-0.60974984362021112</v>
      </c>
      <c r="J9" s="38">
        <f t="shared" si="2"/>
        <v>-0.64743651526457435</v>
      </c>
      <c r="K9" s="38">
        <f t="shared" si="3"/>
        <v>-0.52553827281224341</v>
      </c>
      <c r="L9" s="38">
        <f t="shared" si="4"/>
        <v>0.8635475005547093</v>
      </c>
      <c r="M9" s="38">
        <f t="shared" si="5"/>
        <v>1.2166381275191622</v>
      </c>
      <c r="N9" s="4"/>
    </row>
    <row r="10" spans="1:45" x14ac:dyDescent="0.25">
      <c r="A10" s="3">
        <v>8</v>
      </c>
      <c r="B10" s="4">
        <v>2</v>
      </c>
      <c r="C10" s="4">
        <v>6</v>
      </c>
      <c r="D10" s="4">
        <v>3</v>
      </c>
      <c r="E10" s="4">
        <v>3</v>
      </c>
      <c r="F10" s="4">
        <v>4</v>
      </c>
      <c r="G10" s="4"/>
      <c r="H10" s="3"/>
      <c r="I10" s="38">
        <f t="shared" si="1"/>
        <v>-0.60974984362021112</v>
      </c>
      <c r="J10" s="38">
        <f t="shared" si="2"/>
        <v>1.0174002382729022</v>
      </c>
      <c r="K10" s="38">
        <f t="shared" si="3"/>
        <v>-0.52553827281224341</v>
      </c>
      <c r="L10" s="38">
        <f t="shared" si="4"/>
        <v>-0.28784916685156975</v>
      </c>
      <c r="M10" s="38">
        <f t="shared" si="5"/>
        <v>-0.34761089357690372</v>
      </c>
      <c r="N10" s="4"/>
    </row>
    <row r="11" spans="1:45" x14ac:dyDescent="0.25">
      <c r="A11" s="3">
        <v>9</v>
      </c>
      <c r="B11" s="4">
        <v>2</v>
      </c>
      <c r="C11" s="4">
        <v>3</v>
      </c>
      <c r="D11" s="4">
        <v>3</v>
      </c>
      <c r="E11" s="4">
        <v>5</v>
      </c>
      <c r="F11" s="4">
        <v>7</v>
      </c>
      <c r="G11" s="4"/>
      <c r="H11" s="3"/>
      <c r="I11" s="38">
        <f t="shared" si="1"/>
        <v>-0.60974984362021112</v>
      </c>
      <c r="J11" s="38">
        <f t="shared" si="2"/>
        <v>-0.64743651526457435</v>
      </c>
      <c r="K11" s="38">
        <f t="shared" si="3"/>
        <v>-0.52553827281224341</v>
      </c>
      <c r="L11" s="38">
        <f t="shared" si="4"/>
        <v>0.8635475005547093</v>
      </c>
      <c r="M11" s="38">
        <f t="shared" si="5"/>
        <v>1.2166381275191622</v>
      </c>
      <c r="N11" s="4"/>
    </row>
    <row r="12" spans="1:45" x14ac:dyDescent="0.25">
      <c r="A12" s="3">
        <v>10</v>
      </c>
      <c r="B12" s="4">
        <v>3</v>
      </c>
      <c r="C12" s="4">
        <v>4</v>
      </c>
      <c r="D12" s="4">
        <v>4</v>
      </c>
      <c r="E12" s="4">
        <v>6</v>
      </c>
      <c r="F12" s="4">
        <v>7</v>
      </c>
      <c r="G12" s="4"/>
      <c r="H12" s="3"/>
      <c r="I12" s="38">
        <f t="shared" si="1"/>
        <v>0.1219499687240421</v>
      </c>
      <c r="J12" s="38">
        <f t="shared" si="2"/>
        <v>-9.2490930752082187E-2</v>
      </c>
      <c r="K12" s="38">
        <f t="shared" si="3"/>
        <v>0.26276913640612187</v>
      </c>
      <c r="L12" s="38">
        <f t="shared" si="4"/>
        <v>1.4392458342578489</v>
      </c>
      <c r="M12" s="38">
        <f t="shared" si="5"/>
        <v>1.2166381275191622</v>
      </c>
      <c r="N12" s="4"/>
    </row>
    <row r="13" spans="1:45" x14ac:dyDescent="0.25">
      <c r="A13" s="3">
        <v>11</v>
      </c>
      <c r="B13" s="4">
        <v>3</v>
      </c>
      <c r="C13" s="4">
        <v>4</v>
      </c>
      <c r="D13" s="4">
        <v>4</v>
      </c>
      <c r="E13" s="4">
        <v>6</v>
      </c>
      <c r="F13" s="4">
        <v>7</v>
      </c>
      <c r="G13" s="4"/>
      <c r="H13" s="3"/>
      <c r="I13" s="38">
        <f t="shared" si="1"/>
        <v>0.1219499687240421</v>
      </c>
      <c r="J13" s="38">
        <f t="shared" si="2"/>
        <v>-9.2490930752082187E-2</v>
      </c>
      <c r="K13" s="38">
        <f t="shared" si="3"/>
        <v>0.26276913640612187</v>
      </c>
      <c r="L13" s="38">
        <f t="shared" si="4"/>
        <v>1.4392458342578489</v>
      </c>
      <c r="M13" s="38">
        <f t="shared" si="5"/>
        <v>1.2166381275191622</v>
      </c>
      <c r="N13" s="4"/>
    </row>
    <row r="14" spans="1:45" x14ac:dyDescent="0.25">
      <c r="A14" s="3">
        <v>12</v>
      </c>
      <c r="B14" s="4">
        <v>2</v>
      </c>
      <c r="C14" s="4">
        <v>6</v>
      </c>
      <c r="D14" s="4">
        <v>3</v>
      </c>
      <c r="E14" s="4">
        <v>3</v>
      </c>
      <c r="F14" s="4">
        <v>4</v>
      </c>
      <c r="G14" s="4"/>
      <c r="H14" s="3"/>
      <c r="I14" s="38">
        <f t="shared" si="1"/>
        <v>-0.60974984362021112</v>
      </c>
      <c r="J14" s="38">
        <f t="shared" si="2"/>
        <v>1.0174002382729022</v>
      </c>
      <c r="K14" s="38">
        <f t="shared" si="3"/>
        <v>-0.52553827281224341</v>
      </c>
      <c r="L14" s="38">
        <f t="shared" si="4"/>
        <v>-0.28784916685156975</v>
      </c>
      <c r="M14" s="38">
        <f t="shared" si="5"/>
        <v>-0.34761089357690372</v>
      </c>
      <c r="N14" s="4"/>
    </row>
    <row r="15" spans="1:45" x14ac:dyDescent="0.25">
      <c r="A15" s="3">
        <v>13</v>
      </c>
      <c r="B15" s="4">
        <v>3</v>
      </c>
      <c r="C15" s="4">
        <v>4</v>
      </c>
      <c r="D15" s="4">
        <v>4</v>
      </c>
      <c r="E15" s="4">
        <v>6</v>
      </c>
      <c r="F15" s="4">
        <v>7</v>
      </c>
      <c r="G15" s="4"/>
      <c r="H15" s="3"/>
      <c r="I15" s="38">
        <f t="shared" si="1"/>
        <v>0.1219499687240421</v>
      </c>
      <c r="J15" s="38">
        <f t="shared" si="2"/>
        <v>-9.2490930752082187E-2</v>
      </c>
      <c r="K15" s="38">
        <f t="shared" si="3"/>
        <v>0.26276913640612187</v>
      </c>
      <c r="L15" s="38">
        <f t="shared" si="4"/>
        <v>1.4392458342578489</v>
      </c>
      <c r="M15" s="38">
        <f t="shared" si="5"/>
        <v>1.2166381275191622</v>
      </c>
      <c r="N15" s="4"/>
    </row>
    <row r="16" spans="1:45" x14ac:dyDescent="0.25">
      <c r="A16" s="3">
        <v>14</v>
      </c>
      <c r="B16" s="4">
        <v>4</v>
      </c>
      <c r="C16" s="4">
        <v>5</v>
      </c>
      <c r="D16" s="4">
        <v>4</v>
      </c>
      <c r="E16" s="4">
        <v>4</v>
      </c>
      <c r="F16" s="4">
        <v>5</v>
      </c>
      <c r="G16" s="4"/>
      <c r="H16" s="3"/>
      <c r="I16" s="38">
        <f t="shared" si="1"/>
        <v>0.85364978106829537</v>
      </c>
      <c r="J16" s="38">
        <f t="shared" si="2"/>
        <v>0.46245465376041001</v>
      </c>
      <c r="K16" s="38">
        <f t="shared" si="3"/>
        <v>0.26276913640612187</v>
      </c>
      <c r="L16" s="38">
        <f t="shared" si="4"/>
        <v>0.28784916685156975</v>
      </c>
      <c r="M16" s="38">
        <f t="shared" si="5"/>
        <v>0.17380544678845161</v>
      </c>
      <c r="N16" s="4"/>
    </row>
    <row r="17" spans="1:14" x14ac:dyDescent="0.25">
      <c r="A17" s="3">
        <v>15</v>
      </c>
      <c r="B17" s="4">
        <v>1</v>
      </c>
      <c r="C17" s="4">
        <v>1</v>
      </c>
      <c r="D17" s="4">
        <v>2</v>
      </c>
      <c r="E17" s="4">
        <v>1</v>
      </c>
      <c r="F17" s="4">
        <v>2</v>
      </c>
      <c r="G17" s="4"/>
      <c r="H17" s="3"/>
      <c r="I17" s="38">
        <f t="shared" si="1"/>
        <v>-1.3414496559644644</v>
      </c>
      <c r="J17" s="38">
        <f t="shared" si="2"/>
        <v>-1.7573276842895587</v>
      </c>
      <c r="K17" s="38">
        <f t="shared" si="3"/>
        <v>-1.3138456820306086</v>
      </c>
      <c r="L17" s="38">
        <f t="shared" si="4"/>
        <v>-1.4392458342578489</v>
      </c>
      <c r="M17" s="38">
        <f t="shared" si="5"/>
        <v>-1.3904435743076144</v>
      </c>
      <c r="N17" s="4"/>
    </row>
    <row r="18" spans="1:14" x14ac:dyDescent="0.25">
      <c r="A18" s="3">
        <v>16</v>
      </c>
      <c r="B18" s="4">
        <v>5</v>
      </c>
      <c r="C18" s="4">
        <v>6</v>
      </c>
      <c r="D18" s="4">
        <v>6</v>
      </c>
      <c r="E18" s="4">
        <v>2</v>
      </c>
      <c r="F18" s="4">
        <v>3</v>
      </c>
      <c r="G18" s="4"/>
      <c r="H18" s="3"/>
      <c r="I18" s="38">
        <f t="shared" si="1"/>
        <v>1.5853495934125486</v>
      </c>
      <c r="J18" s="38">
        <f t="shared" si="2"/>
        <v>1.0174002382729022</v>
      </c>
      <c r="K18" s="38">
        <f t="shared" si="3"/>
        <v>1.8393839548428523</v>
      </c>
      <c r="L18" s="38">
        <f t="shared" si="4"/>
        <v>-0.8635475005547093</v>
      </c>
      <c r="M18" s="38">
        <f t="shared" si="5"/>
        <v>-0.869027233942259</v>
      </c>
      <c r="N18" s="4"/>
    </row>
    <row r="19" spans="1:14" x14ac:dyDescent="0.25">
      <c r="A19" s="3">
        <v>17</v>
      </c>
      <c r="B19" s="4">
        <v>5</v>
      </c>
      <c r="C19" s="4">
        <v>6</v>
      </c>
      <c r="D19" s="4">
        <v>6</v>
      </c>
      <c r="E19" s="4">
        <v>2</v>
      </c>
      <c r="F19" s="4">
        <v>3</v>
      </c>
      <c r="G19" s="4"/>
      <c r="H19" s="3"/>
      <c r="I19" s="38">
        <f t="shared" si="1"/>
        <v>1.5853495934125486</v>
      </c>
      <c r="J19" s="38">
        <f t="shared" si="2"/>
        <v>1.0174002382729022</v>
      </c>
      <c r="K19" s="38">
        <f t="shared" si="3"/>
        <v>1.8393839548428523</v>
      </c>
      <c r="L19" s="38">
        <f t="shared" si="4"/>
        <v>-0.8635475005547093</v>
      </c>
      <c r="M19" s="38">
        <f t="shared" si="5"/>
        <v>-0.869027233942259</v>
      </c>
      <c r="N19" s="4"/>
    </row>
    <row r="20" spans="1:14" x14ac:dyDescent="0.25">
      <c r="A20" s="3">
        <v>18</v>
      </c>
      <c r="B20" s="4">
        <v>4</v>
      </c>
      <c r="C20" s="4">
        <v>5</v>
      </c>
      <c r="D20" s="4">
        <v>4</v>
      </c>
      <c r="E20" s="4">
        <v>4</v>
      </c>
      <c r="F20" s="4">
        <v>5</v>
      </c>
      <c r="G20" s="4"/>
      <c r="H20" s="3"/>
      <c r="I20" s="38">
        <f t="shared" si="1"/>
        <v>0.85364978106829537</v>
      </c>
      <c r="J20" s="38">
        <f t="shared" si="2"/>
        <v>0.46245465376041001</v>
      </c>
      <c r="K20" s="38">
        <f t="shared" si="3"/>
        <v>0.26276913640612187</v>
      </c>
      <c r="L20" s="38">
        <f t="shared" si="4"/>
        <v>0.28784916685156975</v>
      </c>
      <c r="M20" s="38">
        <f t="shared" si="5"/>
        <v>0.17380544678845161</v>
      </c>
      <c r="N20" s="4"/>
    </row>
    <row r="21" spans="1:14" x14ac:dyDescent="0.25">
      <c r="A21" s="3">
        <v>19</v>
      </c>
      <c r="B21" s="4">
        <v>2</v>
      </c>
      <c r="C21" s="4">
        <v>3</v>
      </c>
      <c r="D21" s="4">
        <v>3</v>
      </c>
      <c r="E21" s="4">
        <v>5</v>
      </c>
      <c r="F21" s="4">
        <v>7</v>
      </c>
      <c r="G21" s="4"/>
      <c r="H21" s="3"/>
      <c r="I21" s="38">
        <f t="shared" si="1"/>
        <v>-0.60974984362021112</v>
      </c>
      <c r="J21" s="38">
        <f t="shared" si="2"/>
        <v>-0.64743651526457435</v>
      </c>
      <c r="K21" s="38">
        <f t="shared" si="3"/>
        <v>-0.52553827281224341</v>
      </c>
      <c r="L21" s="38">
        <f t="shared" si="4"/>
        <v>0.8635475005547093</v>
      </c>
      <c r="M21" s="38">
        <f t="shared" si="5"/>
        <v>1.2166381275191622</v>
      </c>
      <c r="N21" s="4"/>
    </row>
    <row r="22" spans="1:14" x14ac:dyDescent="0.25">
      <c r="A22" s="3">
        <v>20</v>
      </c>
      <c r="B22" s="4">
        <v>2</v>
      </c>
      <c r="C22" s="4">
        <v>6</v>
      </c>
      <c r="D22" s="4">
        <v>3</v>
      </c>
      <c r="E22" s="4">
        <v>3</v>
      </c>
      <c r="F22" s="4">
        <v>4</v>
      </c>
      <c r="G22" s="4"/>
      <c r="H22" s="3"/>
      <c r="I22" s="38">
        <f t="shared" si="1"/>
        <v>-0.60974984362021112</v>
      </c>
      <c r="J22" s="38">
        <f t="shared" si="2"/>
        <v>1.0174002382729022</v>
      </c>
      <c r="K22" s="38">
        <f t="shared" si="3"/>
        <v>-0.52553827281224341</v>
      </c>
      <c r="L22" s="38">
        <f t="shared" si="4"/>
        <v>-0.28784916685156975</v>
      </c>
      <c r="M22" s="38">
        <f t="shared" si="5"/>
        <v>-0.34761089357690372</v>
      </c>
      <c r="N22" s="4"/>
    </row>
    <row r="23" spans="1:14" x14ac:dyDescent="0.25">
      <c r="A23" s="3">
        <v>21</v>
      </c>
      <c r="B23" s="4">
        <v>2</v>
      </c>
      <c r="C23" s="4">
        <v>3</v>
      </c>
      <c r="D23" s="4">
        <v>3</v>
      </c>
      <c r="E23" s="4">
        <v>5</v>
      </c>
      <c r="F23" s="4">
        <v>7</v>
      </c>
      <c r="G23" s="4"/>
      <c r="H23" s="3"/>
      <c r="I23" s="38">
        <f t="shared" si="1"/>
        <v>-0.60974984362021112</v>
      </c>
      <c r="J23" s="38">
        <f t="shared" si="2"/>
        <v>-0.64743651526457435</v>
      </c>
      <c r="K23" s="38">
        <f t="shared" si="3"/>
        <v>-0.52553827281224341</v>
      </c>
      <c r="L23" s="38">
        <f t="shared" si="4"/>
        <v>0.8635475005547093</v>
      </c>
      <c r="M23" s="38">
        <f t="shared" si="5"/>
        <v>1.2166381275191622</v>
      </c>
      <c r="N23" s="4"/>
    </row>
    <row r="24" spans="1:14" x14ac:dyDescent="0.25">
      <c r="A24" s="3">
        <v>22</v>
      </c>
      <c r="B24" s="4">
        <v>1</v>
      </c>
      <c r="C24" s="4">
        <v>1</v>
      </c>
      <c r="D24" s="4">
        <v>2</v>
      </c>
      <c r="E24" s="4">
        <v>1</v>
      </c>
      <c r="F24" s="4">
        <v>2</v>
      </c>
      <c r="G24" s="4"/>
      <c r="H24" s="3"/>
      <c r="I24" s="38">
        <f t="shared" si="1"/>
        <v>-1.3414496559644644</v>
      </c>
      <c r="J24" s="38">
        <f t="shared" si="2"/>
        <v>-1.7573276842895587</v>
      </c>
      <c r="K24" s="38">
        <f t="shared" si="3"/>
        <v>-1.3138456820306086</v>
      </c>
      <c r="L24" s="38">
        <f t="shared" si="4"/>
        <v>-1.4392458342578489</v>
      </c>
      <c r="M24" s="38">
        <f t="shared" si="5"/>
        <v>-1.3904435743076144</v>
      </c>
      <c r="N24" s="4"/>
    </row>
    <row r="25" spans="1:14" x14ac:dyDescent="0.25">
      <c r="A25" s="3">
        <v>23</v>
      </c>
      <c r="B25" s="4">
        <v>5</v>
      </c>
      <c r="C25" s="4">
        <v>6</v>
      </c>
      <c r="D25" s="4">
        <v>6</v>
      </c>
      <c r="E25" s="4">
        <v>2</v>
      </c>
      <c r="F25" s="4">
        <v>3</v>
      </c>
      <c r="G25" s="4"/>
      <c r="H25" s="3"/>
      <c r="I25" s="38">
        <f t="shared" si="1"/>
        <v>1.5853495934125486</v>
      </c>
      <c r="J25" s="38">
        <f t="shared" si="2"/>
        <v>1.0174002382729022</v>
      </c>
      <c r="K25" s="38">
        <f t="shared" si="3"/>
        <v>1.8393839548428523</v>
      </c>
      <c r="L25" s="38">
        <f t="shared" si="4"/>
        <v>-0.8635475005547093</v>
      </c>
      <c r="M25" s="38">
        <f t="shared" si="5"/>
        <v>-0.869027233942259</v>
      </c>
      <c r="N25" s="4"/>
    </row>
    <row r="26" spans="1:14" x14ac:dyDescent="0.25">
      <c r="A26" s="3">
        <v>24</v>
      </c>
      <c r="B26" s="4">
        <v>2</v>
      </c>
      <c r="C26" s="4">
        <v>6</v>
      </c>
      <c r="D26" s="4">
        <v>3</v>
      </c>
      <c r="E26" s="4">
        <v>3</v>
      </c>
      <c r="F26" s="4">
        <v>4</v>
      </c>
      <c r="G26" s="4"/>
      <c r="H26" s="3"/>
      <c r="I26" s="38">
        <f t="shared" si="1"/>
        <v>-0.60974984362021112</v>
      </c>
      <c r="J26" s="38">
        <f t="shared" si="2"/>
        <v>1.0174002382729022</v>
      </c>
      <c r="K26" s="38">
        <f t="shared" si="3"/>
        <v>-0.52553827281224341</v>
      </c>
      <c r="L26" s="38">
        <f t="shared" si="4"/>
        <v>-0.28784916685156975</v>
      </c>
      <c r="M26" s="38">
        <f t="shared" si="5"/>
        <v>-0.34761089357690372</v>
      </c>
      <c r="N26" s="4"/>
    </row>
    <row r="27" spans="1:14" x14ac:dyDescent="0.25">
      <c r="A27" s="3">
        <v>25</v>
      </c>
      <c r="B27" s="4">
        <v>1</v>
      </c>
      <c r="C27" s="4">
        <v>1</v>
      </c>
      <c r="D27" s="4">
        <v>2</v>
      </c>
      <c r="E27" s="4">
        <v>1</v>
      </c>
      <c r="F27" s="4">
        <v>2</v>
      </c>
      <c r="G27" s="4"/>
      <c r="H27" s="3"/>
      <c r="I27" s="38">
        <f t="shared" si="1"/>
        <v>-1.3414496559644644</v>
      </c>
      <c r="J27" s="38">
        <f t="shared" si="2"/>
        <v>-1.7573276842895587</v>
      </c>
      <c r="K27" s="38">
        <f t="shared" si="3"/>
        <v>-1.3138456820306086</v>
      </c>
      <c r="L27" s="38">
        <f t="shared" si="4"/>
        <v>-1.4392458342578489</v>
      </c>
      <c r="M27" s="38">
        <f t="shared" si="5"/>
        <v>-1.3904435743076144</v>
      </c>
      <c r="N27" s="4"/>
    </row>
    <row r="28" spans="1:14" x14ac:dyDescent="0.25">
      <c r="A28" s="3">
        <v>26</v>
      </c>
      <c r="B28" s="4">
        <v>1</v>
      </c>
      <c r="C28" s="4">
        <v>1</v>
      </c>
      <c r="D28" s="4">
        <v>2</v>
      </c>
      <c r="E28" s="4">
        <v>1</v>
      </c>
      <c r="F28" s="4">
        <v>2</v>
      </c>
      <c r="G28" s="4"/>
      <c r="H28" s="3"/>
      <c r="I28" s="38">
        <f t="shared" si="1"/>
        <v>-1.3414496559644644</v>
      </c>
      <c r="J28" s="38">
        <f t="shared" si="2"/>
        <v>-1.7573276842895587</v>
      </c>
      <c r="K28" s="38">
        <f t="shared" si="3"/>
        <v>-1.3138456820306086</v>
      </c>
      <c r="L28" s="38">
        <f t="shared" si="4"/>
        <v>-1.4392458342578489</v>
      </c>
      <c r="M28" s="38">
        <f t="shared" si="5"/>
        <v>-1.3904435743076144</v>
      </c>
      <c r="N28" s="4"/>
    </row>
    <row r="29" spans="1:14" x14ac:dyDescent="0.25">
      <c r="A29" s="3">
        <v>27</v>
      </c>
      <c r="B29" s="4">
        <v>5</v>
      </c>
      <c r="C29" s="4">
        <v>6</v>
      </c>
      <c r="D29" s="4">
        <v>6</v>
      </c>
      <c r="E29" s="4">
        <v>2</v>
      </c>
      <c r="F29" s="4">
        <v>3</v>
      </c>
      <c r="G29" s="4"/>
      <c r="H29" s="3"/>
      <c r="I29" s="38">
        <f t="shared" si="1"/>
        <v>1.5853495934125486</v>
      </c>
      <c r="J29" s="38">
        <f t="shared" si="2"/>
        <v>1.0174002382729022</v>
      </c>
      <c r="K29" s="38">
        <f t="shared" si="3"/>
        <v>1.8393839548428523</v>
      </c>
      <c r="L29" s="38">
        <f t="shared" si="4"/>
        <v>-0.8635475005547093</v>
      </c>
      <c r="M29" s="38">
        <f t="shared" si="5"/>
        <v>-0.869027233942259</v>
      </c>
      <c r="N29" s="4"/>
    </row>
    <row r="30" spans="1:14" x14ac:dyDescent="0.25">
      <c r="A30" s="3">
        <v>28</v>
      </c>
      <c r="B30" s="4">
        <v>4</v>
      </c>
      <c r="C30" s="4">
        <v>5</v>
      </c>
      <c r="D30" s="4">
        <v>4</v>
      </c>
      <c r="E30" s="4">
        <v>4</v>
      </c>
      <c r="F30" s="4">
        <v>5</v>
      </c>
      <c r="G30" s="4"/>
      <c r="H30" s="3"/>
      <c r="I30" s="38">
        <f t="shared" si="1"/>
        <v>0.85364978106829537</v>
      </c>
      <c r="J30" s="38">
        <f t="shared" si="2"/>
        <v>0.46245465376041001</v>
      </c>
      <c r="K30" s="38">
        <f t="shared" si="3"/>
        <v>0.26276913640612187</v>
      </c>
      <c r="L30" s="38">
        <f t="shared" si="4"/>
        <v>0.28784916685156975</v>
      </c>
      <c r="M30" s="38">
        <f t="shared" si="5"/>
        <v>0.17380544678845161</v>
      </c>
      <c r="N30" s="4"/>
    </row>
    <row r="31" spans="1:14" x14ac:dyDescent="0.25">
      <c r="A31" s="3">
        <v>29</v>
      </c>
      <c r="B31" s="4">
        <v>4</v>
      </c>
      <c r="C31" s="4">
        <v>5</v>
      </c>
      <c r="D31" s="4">
        <v>4</v>
      </c>
      <c r="E31" s="4">
        <v>4</v>
      </c>
      <c r="F31" s="4">
        <v>5</v>
      </c>
      <c r="G31" s="4"/>
      <c r="H31" s="3"/>
      <c r="I31" s="38">
        <f t="shared" si="1"/>
        <v>0.85364978106829537</v>
      </c>
      <c r="J31" s="38">
        <f t="shared" si="2"/>
        <v>0.46245465376041001</v>
      </c>
      <c r="K31" s="38">
        <f t="shared" si="3"/>
        <v>0.26276913640612187</v>
      </c>
      <c r="L31" s="38">
        <f t="shared" si="4"/>
        <v>0.28784916685156975</v>
      </c>
      <c r="M31" s="38">
        <f t="shared" si="5"/>
        <v>0.17380544678845161</v>
      </c>
      <c r="N31" s="4"/>
    </row>
    <row r="32" spans="1:14" x14ac:dyDescent="0.25">
      <c r="A32" s="31">
        <v>30</v>
      </c>
      <c r="B32" s="32">
        <v>3</v>
      </c>
      <c r="C32" s="32">
        <v>4</v>
      </c>
      <c r="D32" s="32">
        <v>4</v>
      </c>
      <c r="E32" s="32">
        <v>6</v>
      </c>
      <c r="F32" s="32">
        <v>7</v>
      </c>
      <c r="G32" s="6"/>
      <c r="H32" s="31"/>
      <c r="I32" s="39">
        <f t="shared" si="1"/>
        <v>0.1219499687240421</v>
      </c>
      <c r="J32" s="39">
        <f t="shared" si="2"/>
        <v>-9.2490930752082187E-2</v>
      </c>
      <c r="K32" s="39">
        <f t="shared" si="3"/>
        <v>0.26276913640612187</v>
      </c>
      <c r="L32" s="39">
        <f t="shared" si="4"/>
        <v>1.4392458342578489</v>
      </c>
      <c r="M32" s="39">
        <f t="shared" si="5"/>
        <v>1.2166381275191622</v>
      </c>
      <c r="N32" s="6"/>
    </row>
    <row r="33" spans="1:14" x14ac:dyDescent="0.25">
      <c r="A33" s="48" t="s">
        <v>35</v>
      </c>
      <c r="B33" s="28">
        <f>AVERAGE(B3:B32)</f>
        <v>2.8333333333333335</v>
      </c>
      <c r="C33" s="28">
        <f t="shared" ref="C33:F33" si="6">AVERAGE(C3:C32)</f>
        <v>4.166666666666667</v>
      </c>
      <c r="D33" s="28">
        <f t="shared" si="6"/>
        <v>3.6666666666666665</v>
      </c>
      <c r="E33" s="28">
        <f t="shared" si="6"/>
        <v>3.5</v>
      </c>
      <c r="F33" s="28">
        <f t="shared" si="6"/>
        <v>4.666666666666667</v>
      </c>
      <c r="G33" s="36"/>
      <c r="H33" s="48" t="s">
        <v>35</v>
      </c>
      <c r="I33" s="28">
        <f>AVERAGE(I3:I32)</f>
        <v>-9.159339953157541E-17</v>
      </c>
      <c r="J33" s="28">
        <f t="shared" ref="J33:M33" si="7">AVERAGE(J3:J32)</f>
        <v>-1.49417515397469E-16</v>
      </c>
      <c r="K33" s="28">
        <f t="shared" si="7"/>
        <v>1.1472304587793285E-16</v>
      </c>
      <c r="L33" s="28">
        <f t="shared" si="7"/>
        <v>0</v>
      </c>
      <c r="M33" s="28">
        <f t="shared" si="7"/>
        <v>-1.7023419710919068E-16</v>
      </c>
      <c r="N33" s="36"/>
    </row>
    <row r="34" spans="1:14" x14ac:dyDescent="0.25">
      <c r="A34" s="49" t="s">
        <v>36</v>
      </c>
      <c r="B34" s="29">
        <f>STDEVA(B3:B32)</f>
        <v>1.366680683976335</v>
      </c>
      <c r="C34" s="29">
        <f t="shared" ref="C34:F34" si="8">STDEVA(C3:C32)</f>
        <v>1.8019784784457356</v>
      </c>
      <c r="D34" s="29">
        <f t="shared" si="8"/>
        <v>1.2685406585123125</v>
      </c>
      <c r="E34" s="29">
        <f t="shared" si="8"/>
        <v>1.737020834449128</v>
      </c>
      <c r="F34" s="29">
        <f t="shared" si="8"/>
        <v>1.9178532059415363</v>
      </c>
      <c r="G34" s="37"/>
      <c r="H34" s="49" t="s">
        <v>36</v>
      </c>
      <c r="I34" s="29">
        <f>STDEVA(I3:I32)</f>
        <v>1</v>
      </c>
      <c r="J34" s="29">
        <f t="shared" ref="J34:M34" si="9">STDEVA(J3:J32)</f>
        <v>1</v>
      </c>
      <c r="K34" s="29">
        <f t="shared" si="9"/>
        <v>0.99999999999999978</v>
      </c>
      <c r="L34" s="29">
        <f t="shared" si="9"/>
        <v>1.0000000000000002</v>
      </c>
      <c r="M34" s="29">
        <f t="shared" si="9"/>
        <v>1</v>
      </c>
      <c r="N34" s="37"/>
    </row>
    <row r="38" spans="1:14" x14ac:dyDescent="0.25">
      <c r="I38" s="52" t="s">
        <v>5</v>
      </c>
      <c r="J38" s="52"/>
      <c r="K38" s="52"/>
      <c r="L38" s="52"/>
      <c r="M38" s="52"/>
    </row>
    <row r="39" spans="1:14" x14ac:dyDescent="0.25">
      <c r="I39" s="29">
        <f t="array" ref="I39:M43">MMULT(P3:AS7,I3:M32)</f>
        <v>29.000000000000004</v>
      </c>
      <c r="J39" s="29">
        <v>20.641056985827337</v>
      </c>
      <c r="K39" s="29">
        <v>27.878878530742014</v>
      </c>
      <c r="L39" s="29">
        <v>3.1592877205311498</v>
      </c>
      <c r="M39" s="29">
        <v>1.2717341279951937</v>
      </c>
    </row>
    <row r="40" spans="1:14" x14ac:dyDescent="0.25">
      <c r="B40" s="18"/>
      <c r="C40" s="18"/>
      <c r="D40" s="18"/>
      <c r="E40" s="18"/>
      <c r="F40" s="18"/>
      <c r="I40" s="29">
        <v>20.641056985827337</v>
      </c>
      <c r="J40" s="29">
        <v>29.000000000000004</v>
      </c>
      <c r="K40" s="29">
        <v>20.41516007926332</v>
      </c>
      <c r="L40" s="29">
        <v>3.9935156037469564</v>
      </c>
      <c r="M40" s="29">
        <v>1.9290513051894442</v>
      </c>
    </row>
    <row r="41" spans="1:14" x14ac:dyDescent="0.25">
      <c r="B41" s="18"/>
      <c r="C41" s="18"/>
      <c r="D41" s="18"/>
      <c r="E41" s="18"/>
      <c r="F41" s="18"/>
      <c r="I41" s="29">
        <v>27.878878530742014</v>
      </c>
      <c r="J41" s="29">
        <v>20.41516007926332</v>
      </c>
      <c r="K41" s="29">
        <v>28.999999999999986</v>
      </c>
      <c r="L41" s="29">
        <v>2.2691363096642592</v>
      </c>
      <c r="M41" s="29">
        <v>0.6850606073292248</v>
      </c>
    </row>
    <row r="42" spans="1:14" x14ac:dyDescent="0.25">
      <c r="B42" s="18"/>
      <c r="C42" s="18"/>
      <c r="D42" s="18"/>
      <c r="E42" s="18"/>
      <c r="F42" s="18"/>
      <c r="I42" s="29">
        <v>3.1592877205311498</v>
      </c>
      <c r="J42" s="29">
        <v>3.9935156037469564</v>
      </c>
      <c r="K42" s="29">
        <v>2.2691363096642592</v>
      </c>
      <c r="L42" s="29">
        <v>29.000000000000011</v>
      </c>
      <c r="M42" s="29">
        <v>28.516959239822803</v>
      </c>
    </row>
    <row r="43" spans="1:14" x14ac:dyDescent="0.25">
      <c r="B43" s="18"/>
      <c r="C43" s="18"/>
      <c r="D43" s="18"/>
      <c r="E43" s="18"/>
      <c r="F43" s="18"/>
      <c r="I43" s="29">
        <v>1.2717341279951937</v>
      </c>
      <c r="J43" s="29">
        <v>1.9290513051894442</v>
      </c>
      <c r="K43" s="29">
        <v>0.6850606073292248</v>
      </c>
      <c r="L43" s="29">
        <v>28.516959239822803</v>
      </c>
      <c r="M43" s="29">
        <v>29.000000000000004</v>
      </c>
    </row>
    <row r="44" spans="1:14" x14ac:dyDescent="0.25">
      <c r="B44" s="18"/>
      <c r="C44" s="18"/>
      <c r="D44" s="18"/>
      <c r="E44" s="18"/>
      <c r="F44" s="18"/>
    </row>
    <row r="45" spans="1:14" x14ac:dyDescent="0.25">
      <c r="B45"/>
      <c r="C45"/>
      <c r="D45"/>
      <c r="E45"/>
      <c r="F45"/>
      <c r="I45" s="49" t="s">
        <v>37</v>
      </c>
      <c r="J45" s="52"/>
      <c r="K45" s="52"/>
      <c r="L45" s="52"/>
      <c r="M45" s="52"/>
    </row>
    <row r="46" spans="1:14" x14ac:dyDescent="0.25">
      <c r="B46" s="17"/>
      <c r="C46" s="17"/>
      <c r="D46" s="17"/>
      <c r="E46" s="17"/>
      <c r="F46" s="17"/>
      <c r="I46" s="17">
        <f>I39*1/(30-1)</f>
        <v>1.0000000000000002</v>
      </c>
      <c r="J46" s="17">
        <f t="shared" ref="J46:M46" si="10">J39*1/(30-1)</f>
        <v>0.71176058571818401</v>
      </c>
      <c r="K46" s="17">
        <f t="shared" si="10"/>
        <v>0.96134063899110389</v>
      </c>
      <c r="L46" s="17">
        <f t="shared" si="10"/>
        <v>0.10894095588038448</v>
      </c>
      <c r="M46" s="17">
        <f t="shared" si="10"/>
        <v>4.3852900965351507E-2</v>
      </c>
    </row>
    <row r="47" spans="1:14" x14ac:dyDescent="0.25">
      <c r="B47" s="17"/>
      <c r="C47" s="17"/>
      <c r="D47" s="17"/>
      <c r="E47" s="17"/>
      <c r="F47" s="17"/>
      <c r="I47" s="17">
        <f t="shared" ref="I47:M47" si="11">I40*1/(30-1)</f>
        <v>0.71176058571818401</v>
      </c>
      <c r="J47" s="17">
        <f t="shared" si="11"/>
        <v>1.0000000000000002</v>
      </c>
      <c r="K47" s="17">
        <f t="shared" si="11"/>
        <v>0.70397103721597654</v>
      </c>
      <c r="L47" s="17">
        <f t="shared" si="11"/>
        <v>0.13770743461196402</v>
      </c>
      <c r="M47" s="17">
        <f t="shared" si="11"/>
        <v>6.6519010523773944E-2</v>
      </c>
    </row>
    <row r="48" spans="1:14" x14ac:dyDescent="0.25">
      <c r="B48" s="17"/>
      <c r="C48" s="17"/>
      <c r="D48" s="17"/>
      <c r="E48" s="17"/>
      <c r="F48" s="17"/>
      <c r="I48" s="17">
        <f t="shared" ref="I48:M48" si="12">I41*1/(30-1)</f>
        <v>0.96134063899110389</v>
      </c>
      <c r="J48" s="17">
        <f t="shared" si="12"/>
        <v>0.70397103721597654</v>
      </c>
      <c r="K48" s="17">
        <f t="shared" si="12"/>
        <v>0.99999999999999956</v>
      </c>
      <c r="L48" s="17">
        <f t="shared" si="12"/>
        <v>7.8246079643595146E-2</v>
      </c>
      <c r="M48" s="17">
        <f t="shared" si="12"/>
        <v>2.3622779563076717E-2</v>
      </c>
    </row>
    <row r="49" spans="2:13" x14ac:dyDescent="0.25">
      <c r="B49" s="17"/>
      <c r="C49" s="17"/>
      <c r="D49" s="17"/>
      <c r="E49" s="17"/>
      <c r="F49" s="17"/>
      <c r="I49" s="17">
        <f t="shared" ref="I49:M49" si="13">I42*1/(30-1)</f>
        <v>0.10894095588038448</v>
      </c>
      <c r="J49" s="17">
        <f t="shared" si="13"/>
        <v>0.13770743461196402</v>
      </c>
      <c r="K49" s="17">
        <f t="shared" si="13"/>
        <v>7.8246079643595146E-2</v>
      </c>
      <c r="L49" s="17">
        <f t="shared" si="13"/>
        <v>1.0000000000000004</v>
      </c>
      <c r="M49" s="17">
        <f t="shared" si="13"/>
        <v>0.9833434220628553</v>
      </c>
    </row>
    <row r="50" spans="2:13" x14ac:dyDescent="0.25">
      <c r="B50" s="17"/>
      <c r="C50" s="17"/>
      <c r="D50" s="17"/>
      <c r="E50" s="17"/>
      <c r="F50" s="17"/>
      <c r="I50" s="17">
        <f t="shared" ref="I50:M50" si="14">I43*1/(30-1)</f>
        <v>4.3852900965351507E-2</v>
      </c>
      <c r="J50" s="17">
        <f t="shared" si="14"/>
        <v>6.6519010523773944E-2</v>
      </c>
      <c r="K50" s="17">
        <f t="shared" si="14"/>
        <v>2.3622779563076717E-2</v>
      </c>
      <c r="L50" s="17">
        <f t="shared" si="14"/>
        <v>0.9833434220628553</v>
      </c>
      <c r="M50" s="17">
        <f t="shared" si="14"/>
        <v>1.0000000000000002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workbookViewId="0">
      <selection activeCell="J42" sqref="J42:J43"/>
    </sheetView>
  </sheetViews>
  <sheetFormatPr baseColWidth="10" defaultRowHeight="15" x14ac:dyDescent="0.25"/>
  <cols>
    <col min="1" max="1" width="22.42578125" customWidth="1"/>
  </cols>
  <sheetData>
    <row r="1" spans="1:12" ht="18.75" customHeight="1" x14ac:dyDescent="0.25">
      <c r="A1" s="54"/>
      <c r="B1" s="51" t="s">
        <v>29</v>
      </c>
      <c r="C1" s="51" t="s">
        <v>30</v>
      </c>
      <c r="D1" s="51" t="s">
        <v>31</v>
      </c>
      <c r="E1" s="51" t="s">
        <v>32</v>
      </c>
      <c r="F1" s="51" t="s">
        <v>33</v>
      </c>
    </row>
    <row r="2" spans="1:12" x14ac:dyDescent="0.25">
      <c r="A2" s="53" t="s">
        <v>29</v>
      </c>
      <c r="B2" s="10">
        <v>1</v>
      </c>
      <c r="C2" s="11">
        <f>B3</f>
        <v>0.71176058571818368</v>
      </c>
      <c r="D2" s="11">
        <f>B4</f>
        <v>0.96134063899110378</v>
      </c>
      <c r="E2" s="11">
        <f>B5</f>
        <v>0.10894095588038442</v>
      </c>
      <c r="F2" s="11">
        <f>B6</f>
        <v>4.3852900965351459E-2</v>
      </c>
    </row>
    <row r="3" spans="1:12" x14ac:dyDescent="0.25">
      <c r="A3" s="53" t="s">
        <v>30</v>
      </c>
      <c r="B3" s="11">
        <v>0.71176058571818368</v>
      </c>
      <c r="C3" s="10">
        <v>1</v>
      </c>
      <c r="D3" s="11">
        <f>C4</f>
        <v>0.70397103721597676</v>
      </c>
      <c r="E3" s="11">
        <f>C5</f>
        <v>0.13770743461196402</v>
      </c>
      <c r="F3" s="11">
        <f>C6</f>
        <v>6.6519010523773944E-2</v>
      </c>
    </row>
    <row r="4" spans="1:12" x14ac:dyDescent="0.25">
      <c r="A4" s="53" t="s">
        <v>31</v>
      </c>
      <c r="B4" s="11">
        <v>0.96134063899110378</v>
      </c>
      <c r="C4" s="11">
        <v>0.70397103721597676</v>
      </c>
      <c r="D4" s="10">
        <v>1</v>
      </c>
      <c r="E4" s="11">
        <f>D5</f>
        <v>7.8246079643595159E-2</v>
      </c>
      <c r="F4" s="11">
        <f>D6</f>
        <v>2.3622779563076738E-2</v>
      </c>
    </row>
    <row r="5" spans="1:12" x14ac:dyDescent="0.25">
      <c r="A5" s="53" t="s">
        <v>32</v>
      </c>
      <c r="B5" s="11">
        <v>0.10894095588038442</v>
      </c>
      <c r="C5" s="11">
        <v>0.13770743461196402</v>
      </c>
      <c r="D5" s="11">
        <v>7.8246079643595159E-2</v>
      </c>
      <c r="E5" s="10">
        <v>1</v>
      </c>
      <c r="F5" s="11">
        <f>E6</f>
        <v>0.98334342206285497</v>
      </c>
    </row>
    <row r="6" spans="1:12" x14ac:dyDescent="0.25">
      <c r="A6" s="53" t="s">
        <v>33</v>
      </c>
      <c r="B6" s="11">
        <v>4.3852900965351459E-2</v>
      </c>
      <c r="C6" s="11">
        <v>6.6519010523773944E-2</v>
      </c>
      <c r="D6" s="11">
        <v>2.3622779563076738E-2</v>
      </c>
      <c r="E6" s="11">
        <v>0.98334342206285497</v>
      </c>
      <c r="F6" s="10">
        <v>1</v>
      </c>
    </row>
    <row r="7" spans="1:12" x14ac:dyDescent="0.25">
      <c r="A7" s="21"/>
      <c r="B7" s="21"/>
      <c r="C7" s="21"/>
      <c r="D7" s="21"/>
      <c r="E7" s="21"/>
      <c r="F7" s="21"/>
    </row>
    <row r="8" spans="1:12" s="12" customFormat="1" x14ac:dyDescent="0.25"/>
    <row r="9" spans="1:12" x14ac:dyDescent="0.25">
      <c r="A9" s="30" t="s">
        <v>40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12"/>
    </row>
    <row r="10" spans="1:12" x14ac:dyDescent="0.25">
      <c r="A10" s="30" t="s">
        <v>41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12"/>
    </row>
    <row r="11" spans="1:12" x14ac:dyDescent="0.25">
      <c r="A11" s="30" t="s">
        <v>42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12"/>
    </row>
    <row r="12" spans="1:12" x14ac:dyDescent="0.25">
      <c r="A12" s="30" t="s">
        <v>43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12"/>
    </row>
    <row r="15" spans="1:12" x14ac:dyDescent="0.25">
      <c r="A15" s="15" t="s">
        <v>4</v>
      </c>
      <c r="B15" s="15"/>
      <c r="C15" s="15"/>
      <c r="D15" s="15"/>
      <c r="E15" s="15"/>
      <c r="F15" s="15"/>
    </row>
    <row r="16" spans="1:12" x14ac:dyDescent="0.25">
      <c r="A16" s="58" t="s">
        <v>44</v>
      </c>
      <c r="B16" s="16">
        <f>MDETERM(B2:F6)</f>
        <v>9.6025340020282313E-4</v>
      </c>
    </row>
    <row r="17" spans="1:6" x14ac:dyDescent="0.25">
      <c r="A17" s="58" t="s">
        <v>45</v>
      </c>
      <c r="B17" s="19">
        <v>30</v>
      </c>
    </row>
    <row r="18" spans="1:6" x14ac:dyDescent="0.25">
      <c r="A18" s="58" t="s">
        <v>46</v>
      </c>
      <c r="B18" s="19">
        <v>5</v>
      </c>
    </row>
    <row r="19" spans="1:6" x14ac:dyDescent="0.25">
      <c r="A19" s="58" t="s">
        <v>47</v>
      </c>
      <c r="B19" s="18">
        <f>-(B17-1-(2*B18+B18)/(6))*LN(B16)</f>
        <v>184.13030376940088</v>
      </c>
    </row>
    <row r="22" spans="1:6" x14ac:dyDescent="0.25">
      <c r="A22" s="15" t="s">
        <v>48</v>
      </c>
      <c r="B22" s="20"/>
      <c r="C22" s="20"/>
      <c r="D22" s="20"/>
      <c r="E22" s="20"/>
      <c r="F22" s="20"/>
    </row>
    <row r="23" spans="1:6" x14ac:dyDescent="0.25">
      <c r="A23" s="25" t="s">
        <v>49</v>
      </c>
      <c r="B23" s="13"/>
      <c r="C23" s="13"/>
      <c r="D23" s="13"/>
      <c r="E23" s="13"/>
      <c r="F23" s="13"/>
    </row>
    <row r="24" spans="1:6" ht="30" x14ac:dyDescent="0.25">
      <c r="A24" s="54"/>
      <c r="B24" s="51" t="s">
        <v>29</v>
      </c>
      <c r="C24" s="51" t="s">
        <v>30</v>
      </c>
      <c r="D24" s="51" t="s">
        <v>31</v>
      </c>
      <c r="E24" s="51" t="s">
        <v>32</v>
      </c>
      <c r="F24" s="51" t="s">
        <v>33</v>
      </c>
    </row>
    <row r="25" spans="1:6" x14ac:dyDescent="0.25">
      <c r="A25" s="53" t="s">
        <v>29</v>
      </c>
      <c r="B25" s="11"/>
      <c r="C25" s="11">
        <f>C2^2</f>
        <v>0.50660313138189195</v>
      </c>
      <c r="D25" s="11">
        <f>D2^2</f>
        <v>0.92417582417582378</v>
      </c>
      <c r="E25" s="11">
        <f>E2^2</f>
        <v>1.1868131868131866E-2</v>
      </c>
      <c r="F25" s="11">
        <f>F2^2</f>
        <v>1.923076923076923E-3</v>
      </c>
    </row>
    <row r="26" spans="1:6" x14ac:dyDescent="0.25">
      <c r="A26" s="53" t="s">
        <v>30</v>
      </c>
      <c r="B26" s="11">
        <f>B3^2</f>
        <v>0.50660313138189195</v>
      </c>
      <c r="C26" s="11"/>
      <c r="D26" s="11">
        <f>D3^2</f>
        <v>0.49557522123893816</v>
      </c>
      <c r="E26" s="11">
        <f>E3^2</f>
        <v>1.8963337547408348E-2</v>
      </c>
      <c r="F26" s="11">
        <f>F3^2</f>
        <v>4.4247787610619486E-3</v>
      </c>
    </row>
    <row r="27" spans="1:6" x14ac:dyDescent="0.25">
      <c r="A27" s="53" t="s">
        <v>31</v>
      </c>
      <c r="B27" s="11">
        <f>B4^2</f>
        <v>0.92417582417582378</v>
      </c>
      <c r="C27" s="11">
        <f>C4^2</f>
        <v>0.49557522123893816</v>
      </c>
      <c r="D27" s="11"/>
      <c r="E27" s="11">
        <f>E4^2</f>
        <v>6.1224489795918364E-3</v>
      </c>
      <c r="F27" s="11">
        <f>F4^2</f>
        <v>5.5803571428571599E-4</v>
      </c>
    </row>
    <row r="28" spans="1:6" x14ac:dyDescent="0.25">
      <c r="A28" s="53" t="s">
        <v>32</v>
      </c>
      <c r="B28" s="11">
        <f>B5^2</f>
        <v>1.1868131868131866E-2</v>
      </c>
      <c r="C28" s="11">
        <f>C5^2</f>
        <v>1.8963337547408348E-2</v>
      </c>
      <c r="D28" s="11">
        <f>D5^2</f>
        <v>6.1224489795918364E-3</v>
      </c>
      <c r="E28" s="11"/>
      <c r="F28" s="11">
        <f>F5^2</f>
        <v>0.96696428571428616</v>
      </c>
    </row>
    <row r="29" spans="1:6" x14ac:dyDescent="0.25">
      <c r="A29" s="53" t="s">
        <v>33</v>
      </c>
      <c r="B29" s="11">
        <f>B6^2</f>
        <v>1.923076923076923E-3</v>
      </c>
      <c r="C29" s="11">
        <f>C6^2</f>
        <v>4.4247787610619486E-3</v>
      </c>
      <c r="D29" s="11">
        <f>D6^2</f>
        <v>5.5803571428571599E-4</v>
      </c>
      <c r="E29" s="11">
        <f>E6^2</f>
        <v>0.96696428571428616</v>
      </c>
      <c r="F29" s="11"/>
    </row>
    <row r="30" spans="1:6" s="12" customFormat="1" x14ac:dyDescent="0.25">
      <c r="A30" s="55"/>
      <c r="B30" s="11"/>
      <c r="C30" s="11"/>
      <c r="D30" s="11"/>
      <c r="E30" s="11"/>
      <c r="F30" s="11"/>
    </row>
    <row r="31" spans="1:6" x14ac:dyDescent="0.25">
      <c r="A31" s="23" t="s">
        <v>50</v>
      </c>
      <c r="B31" s="24"/>
      <c r="C31" s="24"/>
      <c r="D31" s="24"/>
      <c r="E31" s="24"/>
      <c r="F31" s="24"/>
    </row>
    <row r="32" spans="1:6" ht="30" x14ac:dyDescent="0.25">
      <c r="A32" s="54"/>
      <c r="B32" s="51" t="s">
        <v>29</v>
      </c>
      <c r="C32" s="51" t="s">
        <v>30</v>
      </c>
      <c r="D32" s="51" t="s">
        <v>31</v>
      </c>
      <c r="E32" s="51" t="s">
        <v>32</v>
      </c>
      <c r="F32" s="51" t="s">
        <v>33</v>
      </c>
    </row>
    <row r="33" spans="1:6" x14ac:dyDescent="0.25">
      <c r="A33" s="53" t="s">
        <v>29</v>
      </c>
      <c r="B33" s="17">
        <v>-1</v>
      </c>
      <c r="C33" s="17">
        <f>B34</f>
        <v>0.108</v>
      </c>
      <c r="D33" s="17">
        <f>B35</f>
        <v>0.92600000000000005</v>
      </c>
      <c r="E33" s="17">
        <f>B36</f>
        <v>0.23699999999999999</v>
      </c>
      <c r="F33" s="17">
        <f>B37</f>
        <v>-0.223</v>
      </c>
    </row>
    <row r="34" spans="1:6" x14ac:dyDescent="0.25">
      <c r="A34" s="53" t="s">
        <v>30</v>
      </c>
      <c r="B34" s="22">
        <v>0.108</v>
      </c>
      <c r="C34" s="17">
        <v>-1</v>
      </c>
      <c r="D34" s="17">
        <v>0.15001200000000001</v>
      </c>
      <c r="E34" s="17">
        <v>0.23905899999999999</v>
      </c>
      <c r="F34" s="17">
        <v>-0.22661300000000001</v>
      </c>
    </row>
    <row r="35" spans="1:6" x14ac:dyDescent="0.25">
      <c r="A35" s="53" t="s">
        <v>31</v>
      </c>
      <c r="B35" s="17">
        <v>0.92600000000000005</v>
      </c>
      <c r="C35" s="17">
        <v>0.15</v>
      </c>
      <c r="D35" s="17">
        <v>-1</v>
      </c>
      <c r="E35" s="17">
        <f>D36</f>
        <v>-0.20729700000000001</v>
      </c>
      <c r="F35" s="17">
        <f>D37</f>
        <v>0.192745</v>
      </c>
    </row>
    <row r="36" spans="1:6" x14ac:dyDescent="0.25">
      <c r="A36" s="53" t="s">
        <v>32</v>
      </c>
      <c r="B36" s="17">
        <v>0.23699999999999999</v>
      </c>
      <c r="C36" s="17">
        <v>0.23899999999999999</v>
      </c>
      <c r="D36" s="17">
        <v>-0.20729700000000001</v>
      </c>
      <c r="E36" s="17">
        <v>-1</v>
      </c>
      <c r="F36" s="17">
        <f>E37</f>
        <v>0.986402</v>
      </c>
    </row>
    <row r="37" spans="1:6" x14ac:dyDescent="0.25">
      <c r="A37" s="53" t="s">
        <v>33</v>
      </c>
      <c r="B37" s="17">
        <v>-0.223</v>
      </c>
      <c r="C37" s="17">
        <v>-0.22700000000000001</v>
      </c>
      <c r="D37" s="17">
        <v>0.192745</v>
      </c>
      <c r="E37" s="17">
        <v>0.986402</v>
      </c>
      <c r="F37" s="17">
        <v>-1</v>
      </c>
    </row>
    <row r="38" spans="1:6" s="12" customFormat="1" x14ac:dyDescent="0.25">
      <c r="A38" s="56"/>
      <c r="B38" s="57"/>
      <c r="C38" s="57"/>
      <c r="D38" s="57"/>
      <c r="E38" s="57"/>
      <c r="F38" s="57"/>
    </row>
    <row r="39" spans="1:6" x14ac:dyDescent="0.25">
      <c r="A39" s="23" t="s">
        <v>51</v>
      </c>
      <c r="B39" s="26"/>
      <c r="C39" s="26"/>
      <c r="D39" s="26"/>
      <c r="E39" s="26"/>
      <c r="F39" s="26"/>
    </row>
    <row r="40" spans="1:6" ht="30" x14ac:dyDescent="0.25">
      <c r="A40" s="54"/>
      <c r="B40" s="51" t="s">
        <v>29</v>
      </c>
      <c r="C40" s="51" t="s">
        <v>30</v>
      </c>
      <c r="D40" s="51" t="s">
        <v>31</v>
      </c>
      <c r="E40" s="51" t="s">
        <v>32</v>
      </c>
      <c r="F40" s="51" t="s">
        <v>33</v>
      </c>
    </row>
    <row r="41" spans="1:6" x14ac:dyDescent="0.25">
      <c r="A41" s="53" t="s">
        <v>29</v>
      </c>
      <c r="B41" s="17"/>
      <c r="C41" s="17">
        <f t="shared" ref="C41:F41" si="0">C33^2</f>
        <v>1.1663999999999999E-2</v>
      </c>
      <c r="D41" s="17">
        <f t="shared" si="0"/>
        <v>0.85747600000000013</v>
      </c>
      <c r="E41" s="17">
        <f t="shared" si="0"/>
        <v>5.6168999999999997E-2</v>
      </c>
      <c r="F41" s="17">
        <f t="shared" si="0"/>
        <v>4.9729000000000002E-2</v>
      </c>
    </row>
    <row r="42" spans="1:6" x14ac:dyDescent="0.25">
      <c r="A42" s="53" t="s">
        <v>30</v>
      </c>
      <c r="B42" s="17">
        <f>B34^2</f>
        <v>1.1663999999999999E-2</v>
      </c>
      <c r="C42" s="17"/>
      <c r="D42" s="17">
        <f>D34^2</f>
        <v>2.2503600144000001E-2</v>
      </c>
      <c r="E42" s="17">
        <f>E34^2</f>
        <v>5.7149205480999998E-2</v>
      </c>
      <c r="F42" s="17">
        <f>F34^2</f>
        <v>5.1353451769000004E-2</v>
      </c>
    </row>
    <row r="43" spans="1:6" x14ac:dyDescent="0.25">
      <c r="A43" s="53" t="s">
        <v>31</v>
      </c>
      <c r="B43" s="17">
        <f>B35^2</f>
        <v>0.85747600000000013</v>
      </c>
      <c r="C43" s="17">
        <f>C35^2</f>
        <v>2.2499999999999999E-2</v>
      </c>
      <c r="D43" s="17"/>
      <c r="E43" s="17">
        <f>E35^2</f>
        <v>4.2972046209000005E-2</v>
      </c>
      <c r="F43" s="17">
        <f>F35^2</f>
        <v>3.7150635024999996E-2</v>
      </c>
    </row>
    <row r="44" spans="1:6" x14ac:dyDescent="0.25">
      <c r="A44" s="53" t="s">
        <v>32</v>
      </c>
      <c r="B44" s="17">
        <f>B36^2</f>
        <v>5.6168999999999997E-2</v>
      </c>
      <c r="C44" s="17">
        <f>C36^2</f>
        <v>5.7120999999999998E-2</v>
      </c>
      <c r="D44" s="17">
        <f>D36^2</f>
        <v>4.2972046209000005E-2</v>
      </c>
      <c r="E44" s="17"/>
      <c r="F44" s="17">
        <f>F36^2</f>
        <v>0.97298890560399998</v>
      </c>
    </row>
    <row r="45" spans="1:6" x14ac:dyDescent="0.25">
      <c r="A45" s="53" t="s">
        <v>33</v>
      </c>
      <c r="B45" s="17">
        <f>B37^2</f>
        <v>4.9729000000000002E-2</v>
      </c>
      <c r="C45" s="17">
        <f>C37^2</f>
        <v>5.1529000000000005E-2</v>
      </c>
      <c r="D45" s="17">
        <f>D37^2</f>
        <v>3.7150635024999996E-2</v>
      </c>
      <c r="E45" s="17">
        <f>E37^2</f>
        <v>0.97298890560399998</v>
      </c>
      <c r="F45" s="17"/>
    </row>
    <row r="47" spans="1:6" x14ac:dyDescent="0.25">
      <c r="A47" s="27" t="s">
        <v>1</v>
      </c>
      <c r="B47" s="20"/>
      <c r="C47" s="12"/>
      <c r="D47" s="12"/>
      <c r="E47" s="12"/>
      <c r="F47" s="12"/>
    </row>
    <row r="48" spans="1:6" x14ac:dyDescent="0.25">
      <c r="A48" t="s">
        <v>3</v>
      </c>
      <c r="B48" s="17">
        <f>SUM(B25:F29)/(SUM(B25:F29)+SUM(B41:F45))</f>
        <v>0.57632344819327175</v>
      </c>
    </row>
    <row r="50" spans="1:6" x14ac:dyDescent="0.25">
      <c r="A50" s="15" t="s">
        <v>2</v>
      </c>
      <c r="B50" s="15"/>
      <c r="C50" s="14"/>
      <c r="D50" s="14"/>
      <c r="E50" s="14"/>
      <c r="F50" s="14"/>
    </row>
    <row r="51" spans="1:6" x14ac:dyDescent="0.25">
      <c r="A51" s="53" t="s">
        <v>29</v>
      </c>
      <c r="B51" s="17">
        <f>SUM(B25:B29)/(SUM(B25:B29)+SUM(B41:B45))</f>
        <v>0.59702648785599288</v>
      </c>
    </row>
    <row r="52" spans="1:6" x14ac:dyDescent="0.25">
      <c r="A52" s="53" t="s">
        <v>30</v>
      </c>
      <c r="B52" s="17">
        <f>SUM(C25:C29)/(SUM(C25:C29)+SUM(C41:C45))</f>
        <v>0.87776755620463753</v>
      </c>
    </row>
    <row r="53" spans="1:6" x14ac:dyDescent="0.25">
      <c r="A53" s="53" t="s">
        <v>31</v>
      </c>
      <c r="B53" s="17">
        <f>SUM(D25:D29)/(SUM(D25:D29)+SUM(D41:D45))</f>
        <v>0.59770011354671526</v>
      </c>
    </row>
    <row r="54" spans="1:6" x14ac:dyDescent="0.25">
      <c r="A54" s="53" t="s">
        <v>32</v>
      </c>
      <c r="B54" s="17">
        <f>SUM(E25:E29)/(SUM(E25:E29)+SUM(E41:E45))</f>
        <v>0.47061665379566481</v>
      </c>
    </row>
    <row r="55" spans="1:6" x14ac:dyDescent="0.25">
      <c r="A55" s="53" t="s">
        <v>33</v>
      </c>
      <c r="B55" s="17">
        <f>SUM(F25:F29)/(SUM(F25:F29)+SUM(F41:F45))</f>
        <v>0.46706337079633264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disclaimer</vt:lpstr>
      <vt:lpstr>Inhaltsverzeichnis</vt:lpstr>
      <vt:lpstr>Daten</vt:lpstr>
      <vt:lpstr>Berechnen der Korelationsmatrix</vt:lpstr>
      <vt:lpstr>Eignung der Daten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Klaus Backhaus; Bernd Erichson; Sonja Gensler; Rolf Weiber; Thomas Weiber</dc:creator>
  <cp:lastModifiedBy>Gensler, Sonja</cp:lastModifiedBy>
  <dcterms:created xsi:type="dcterms:W3CDTF">2021-05-26T11:28:06Z</dcterms:created>
  <dcterms:modified xsi:type="dcterms:W3CDTF">2021-09-17T06:48:09Z</dcterms:modified>
</cp:coreProperties>
</file>